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ahir_mu\Desktop\OTROS 4TO 2021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1" i="1" l="1"/>
  <c r="N101" i="1"/>
  <c r="M101" i="1"/>
  <c r="L101" i="1"/>
  <c r="K101" i="1"/>
  <c r="J101" i="1"/>
  <c r="I101" i="1"/>
  <c r="H101" i="1"/>
  <c r="G101" i="1"/>
  <c r="F101" i="1"/>
  <c r="E101" i="1"/>
  <c r="D101" i="1"/>
  <c r="C101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C85" i="1" s="1"/>
  <c r="O85" i="1"/>
  <c r="N85" i="1"/>
  <c r="M85" i="1"/>
  <c r="L85" i="1"/>
  <c r="K85" i="1"/>
  <c r="J85" i="1"/>
  <c r="I85" i="1"/>
  <c r="H85" i="1"/>
  <c r="G85" i="1"/>
  <c r="F85" i="1"/>
  <c r="E85" i="1"/>
  <c r="D85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O66" i="1"/>
  <c r="N66" i="1"/>
  <c r="M66" i="1"/>
  <c r="L66" i="1"/>
  <c r="K66" i="1"/>
  <c r="J66" i="1"/>
  <c r="I66" i="1"/>
  <c r="H66" i="1"/>
  <c r="G66" i="1"/>
  <c r="F66" i="1"/>
  <c r="F65" i="1" s="1"/>
  <c r="E66" i="1"/>
  <c r="D66" i="1"/>
  <c r="C66" i="1"/>
  <c r="O65" i="1"/>
  <c r="N65" i="1"/>
  <c r="M65" i="1"/>
  <c r="L65" i="1"/>
  <c r="K65" i="1"/>
  <c r="J65" i="1"/>
  <c r="I65" i="1"/>
  <c r="H65" i="1"/>
  <c r="G65" i="1"/>
  <c r="E65" i="1"/>
  <c r="D65" i="1"/>
  <c r="C65" i="1"/>
  <c r="O53" i="1"/>
  <c r="N53" i="1"/>
  <c r="M53" i="1"/>
  <c r="L53" i="1"/>
  <c r="K53" i="1"/>
  <c r="J53" i="1"/>
  <c r="I53" i="1"/>
  <c r="H53" i="1"/>
  <c r="H52" i="1" s="1"/>
  <c r="G53" i="1"/>
  <c r="F53" i="1"/>
  <c r="E53" i="1"/>
  <c r="D53" i="1"/>
  <c r="D52" i="1" s="1"/>
  <c r="C53" i="1"/>
  <c r="C52" i="1" s="1"/>
  <c r="O52" i="1"/>
  <c r="N52" i="1"/>
  <c r="M52" i="1"/>
  <c r="L52" i="1"/>
  <c r="K52" i="1"/>
  <c r="J52" i="1"/>
  <c r="I52" i="1"/>
  <c r="G52" i="1"/>
  <c r="F52" i="1"/>
  <c r="E52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33" i="1"/>
  <c r="N33" i="1"/>
  <c r="M33" i="1"/>
  <c r="L33" i="1"/>
  <c r="K33" i="1"/>
  <c r="J33" i="1"/>
  <c r="I33" i="1"/>
  <c r="H33" i="1"/>
  <c r="G33" i="1"/>
  <c r="G24" i="1" s="1"/>
  <c r="F33" i="1"/>
  <c r="E33" i="1"/>
  <c r="D33" i="1"/>
  <c r="C33" i="1"/>
  <c r="C24" i="1" s="1"/>
  <c r="O25" i="1"/>
  <c r="N25" i="1"/>
  <c r="M25" i="1"/>
  <c r="L25" i="1"/>
  <c r="L24" i="1" s="1"/>
  <c r="K25" i="1"/>
  <c r="J25" i="1"/>
  <c r="I25" i="1"/>
  <c r="H25" i="1"/>
  <c r="H24" i="1" s="1"/>
  <c r="G25" i="1"/>
  <c r="F25" i="1"/>
  <c r="E25" i="1"/>
  <c r="D25" i="1"/>
  <c r="D24" i="1" s="1"/>
  <c r="C25" i="1"/>
  <c r="O24" i="1"/>
  <c r="N24" i="1"/>
  <c r="M24" i="1"/>
  <c r="K24" i="1"/>
  <c r="J24" i="1"/>
  <c r="I24" i="1"/>
  <c r="F24" i="1"/>
  <c r="E24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19" i="1"/>
  <c r="O7" i="1" s="1"/>
  <c r="O6" i="1" s="1"/>
  <c r="N19" i="1"/>
  <c r="M19" i="1"/>
  <c r="L19" i="1"/>
  <c r="K19" i="1"/>
  <c r="K7" i="1" s="1"/>
  <c r="K6" i="1" s="1"/>
  <c r="J19" i="1"/>
  <c r="I19" i="1"/>
  <c r="H19" i="1"/>
  <c r="G19" i="1"/>
  <c r="G7" i="1" s="1"/>
  <c r="G6" i="1" s="1"/>
  <c r="F19" i="1"/>
  <c r="E19" i="1"/>
  <c r="D19" i="1"/>
  <c r="C19" i="1"/>
  <c r="C7" i="1" s="1"/>
  <c r="C6" i="1" s="1"/>
  <c r="O11" i="1"/>
  <c r="N11" i="1"/>
  <c r="M11" i="1"/>
  <c r="L11" i="1"/>
  <c r="L7" i="1" s="1"/>
  <c r="L6" i="1" s="1"/>
  <c r="K11" i="1"/>
  <c r="J11" i="1"/>
  <c r="I11" i="1"/>
  <c r="H11" i="1"/>
  <c r="H7" i="1" s="1"/>
  <c r="H6" i="1" s="1"/>
  <c r="G11" i="1"/>
  <c r="F11" i="1"/>
  <c r="E11" i="1"/>
  <c r="D11" i="1"/>
  <c r="D7" i="1" s="1"/>
  <c r="D6" i="1" s="1"/>
  <c r="C11" i="1"/>
  <c r="O8" i="1"/>
  <c r="N8" i="1"/>
  <c r="M8" i="1"/>
  <c r="M7" i="1" s="1"/>
  <c r="M6" i="1" s="1"/>
  <c r="L8" i="1"/>
  <c r="K8" i="1"/>
  <c r="J8" i="1"/>
  <c r="I8" i="1"/>
  <c r="I7" i="1" s="1"/>
  <c r="I6" i="1" s="1"/>
  <c r="H8" i="1"/>
  <c r="G8" i="1"/>
  <c r="F8" i="1"/>
  <c r="E8" i="1"/>
  <c r="E7" i="1" s="1"/>
  <c r="E6" i="1" s="1"/>
  <c r="D8" i="1"/>
  <c r="C8" i="1"/>
  <c r="N7" i="1"/>
  <c r="N6" i="1" s="1"/>
  <c r="J7" i="1"/>
  <c r="J6" i="1" s="1"/>
  <c r="F7" i="1"/>
  <c r="F6" i="1" s="1"/>
</calcChain>
</file>

<file path=xl/sharedStrings.xml><?xml version="1.0" encoding="utf-8"?>
<sst xmlns="http://schemas.openxmlformats.org/spreadsheetml/2006/main" count="211" uniqueCount="196">
  <si>
    <t>MUNICIPIO DE MINERAL DE LA REFORMA, HGO.</t>
  </si>
  <si>
    <t xml:space="preserve">CALENDARIO DE INGRESOS BASE MENSUAL DEL EJERCICIO FISCAL 2021 </t>
  </si>
  <si>
    <t>DEL 01 DE ENERO AL 31 DE DICIEMBRE 2021</t>
  </si>
  <si>
    <t>CRI</t>
  </si>
  <si>
    <t xml:space="preserve">CONCEPTO </t>
  </si>
  <si>
    <t>Presupuesto Vigente</t>
  </si>
  <si>
    <t xml:space="preserve">Enero </t>
  </si>
  <si>
    <t xml:space="preserve">Febrero </t>
  </si>
  <si>
    <t>Marzo</t>
  </si>
  <si>
    <t>Abril</t>
  </si>
  <si>
    <t xml:space="preserve">Mayo </t>
  </si>
  <si>
    <t xml:space="preserve">Junio </t>
  </si>
  <si>
    <t xml:space="preserve">Julio </t>
  </si>
  <si>
    <t xml:space="preserve">Agosto </t>
  </si>
  <si>
    <t xml:space="preserve">Septiembre </t>
  </si>
  <si>
    <t xml:space="preserve">Octubre </t>
  </si>
  <si>
    <t>Noviembre</t>
  </si>
  <si>
    <t xml:space="preserve"> Diciembre</t>
  </si>
  <si>
    <t>----------------</t>
  </si>
  <si>
    <t>--------------------------------------------------</t>
  </si>
  <si>
    <t xml:space="preserve">TOTAL </t>
  </si>
  <si>
    <t>IMPUESTOS</t>
  </si>
  <si>
    <t xml:space="preserve">   IMPUESTOS SOBRE LOS INGRESOS</t>
  </si>
  <si>
    <t>1.1.2</t>
  </si>
  <si>
    <t xml:space="preserve">      IMPUESTO SOBRE JUEGOS PERMITIDOS, ESPECTACULOS PUBLICOS, DIVERSIONES Y  APARATOS MECANICOS O ELECTRO</t>
  </si>
  <si>
    <t>1.1.3</t>
  </si>
  <si>
    <t xml:space="preserve">      IMPUESTO AL COMERCIO AMBULANTE</t>
  </si>
  <si>
    <t xml:space="preserve">   IMPUESTOS SOBRE EL PATRIMONIO</t>
  </si>
  <si>
    <t>1.2.1</t>
  </si>
  <si>
    <t xml:space="preserve">      IMPUESTO PREDIAL URBANO</t>
  </si>
  <si>
    <t>1.2.2</t>
  </si>
  <si>
    <t xml:space="preserve">      IMPUESTO PREDIAL RUSTICO</t>
  </si>
  <si>
    <t>1.2.3</t>
  </si>
  <si>
    <t xml:space="preserve">      IMPUESTO PREDIAL EJIDAL</t>
  </si>
  <si>
    <t>1.2.4</t>
  </si>
  <si>
    <t xml:space="preserve">      IMPUESTO SOBRE TRASLACION DE DOMINIO Y OTRAS OPERACIONES CON BIENES INMUEBLES</t>
  </si>
  <si>
    <t>1.2.6</t>
  </si>
  <si>
    <t xml:space="preserve">   IMPUESTOS AL COMERCIO EXTERIOR</t>
  </si>
  <si>
    <t xml:space="preserve">   IMPUESTOS ECOLÓGICOS</t>
  </si>
  <si>
    <t xml:space="preserve">   ACCESORIOS DE IMPUESTOS</t>
  </si>
  <si>
    <t>1.7.1</t>
  </si>
  <si>
    <t xml:space="preserve">      RECARGOS</t>
  </si>
  <si>
    <t>1.8.1</t>
  </si>
  <si>
    <t xml:space="preserve">     OTROS IMPUESTOS</t>
  </si>
  <si>
    <t>CONTRIBUCIONES DE MEJORAS</t>
  </si>
  <si>
    <t xml:space="preserve">   CONTRIBUCIONES DE MEJORAS POR OBRAS PÚBLICAS</t>
  </si>
  <si>
    <t>DERECHOS</t>
  </si>
  <si>
    <t xml:space="preserve">   DERECHOS POR PRESTACIÓN DE SERVICIOS</t>
  </si>
  <si>
    <t>4.3.1</t>
  </si>
  <si>
    <t xml:space="preserve">      DERECHOS POR SERVICIO DE PANTEONES</t>
  </si>
  <si>
    <t>4.3.2</t>
  </si>
  <si>
    <t xml:space="preserve">      DERECHOS POR SERVICIOS DE LIMPIAS</t>
  </si>
  <si>
    <t>4.3.3</t>
  </si>
  <si>
    <t xml:space="preserve">      DERECHOS POR SERVICIOS DE ALUMBRADO PUBLICO</t>
  </si>
  <si>
    <t>4.3.4</t>
  </si>
  <si>
    <t xml:space="preserve">      DERECHOS POR SERV. PRESTADOS EN MATERIA DE SEGURIDAD PUBLICA Y TRANSITO</t>
  </si>
  <si>
    <t>4.3.5</t>
  </si>
  <si>
    <t xml:space="preserve">      DERECHOS POR EXPEDICION, REVALIDACION Y CANJE ESTB. CON BEBIDAS ALCOHOLICAS</t>
  </si>
  <si>
    <t>4.3.6</t>
  </si>
  <si>
    <t xml:space="preserve">      DERECHOS POR USO DE RASTRO ,GUARDA Y MATANZA DE GANADO</t>
  </si>
  <si>
    <t>4.3.7</t>
  </si>
  <si>
    <t xml:space="preserve">      DERECHOS POR SERVICIOS DE AGUA POTABLE</t>
  </si>
  <si>
    <t xml:space="preserve">   OTROS DERECHOS</t>
  </si>
  <si>
    <t>4.4.1</t>
  </si>
  <si>
    <t xml:space="preserve">      DERECHOS POR REGISTRO FAMILIAR</t>
  </si>
  <si>
    <t>4.4.2</t>
  </si>
  <si>
    <t xml:space="preserve">      DERECHOS POR SERVICIOS CERTIFICACIONES LEGALIZACIONES Y EXPEDICION DE COPIAS CERTIFICADAS</t>
  </si>
  <si>
    <t>4.4.3</t>
  </si>
  <si>
    <t xml:space="preserve">      DERECHOS POR SERVICIOS DE EXPEDICION Y RENOVACION DE PLACA DE FUNCIONAMIENTO DE ESTABLECIMIENTOS COM</t>
  </si>
  <si>
    <t>4.4.4</t>
  </si>
  <si>
    <t xml:space="preserve">      DERECHOS POR EXPEDICION Y REVALIDACION  DE LICENCIAS O PERMISOS PRA LA COLOC. Y EMISION DE ANUN. PUB</t>
  </si>
  <si>
    <t>4.4.5</t>
  </si>
  <si>
    <t xml:space="preserve">      DERECHOS POR LICENCIA O PERMISO PARA LA PRESTACION DEL SERVICIO DE ESTACIONAMIENTO Y PENSIONES</t>
  </si>
  <si>
    <t>4.4.6</t>
  </si>
  <si>
    <t xml:space="preserve">      DERECHOS POR ALINEAMIENTO, DESLINDE Y NOMENCLATURA</t>
  </si>
  <si>
    <t>4.4.7</t>
  </si>
  <si>
    <t xml:space="preserve">      DERECHOS POR REALIZACION Y EXPEDICION DE AVALUOS CATASTRALES</t>
  </si>
  <si>
    <t>4.4.8</t>
  </si>
  <si>
    <t xml:space="preserve">      DERECHOS OTORGAMIENTO LICENCIAS DE USO DE SUELO , AUTORIZACION DE FRACCIONAMIENTOS DIVERSAS MODALIDA</t>
  </si>
  <si>
    <t>4.4.9</t>
  </si>
  <si>
    <t xml:space="preserve">      DERECHOS LICENCIAS DE CONSTRUCCION, RECONSTRUCCION, AMPLIACION Y DEMOLICION</t>
  </si>
  <si>
    <t>4.4.A</t>
  </si>
  <si>
    <t xml:space="preserve">      DERECHOS POR AUTORIZACION DE PERITOS EN OBRAS DE CONSTRUCCION</t>
  </si>
  <si>
    <t>4.4.B</t>
  </si>
  <si>
    <t xml:space="preserve">      DERECHOS POR AUTORIZACION PARA LA VENTA DE LOTES DE TERRENOS EN FRACCIONAMIENTOS</t>
  </si>
  <si>
    <t>4.4.C</t>
  </si>
  <si>
    <t xml:space="preserve">      OTROS DERECHOS POR SERVICIOS RELACIONADOS CON EL DESARROLLO URBANO</t>
  </si>
  <si>
    <t>4.4.D</t>
  </si>
  <si>
    <t xml:space="preserve">      DERECHOS POR LA PARTICIPACION EN CONCURSOS, LICITACIONES Y EJECUCION DE OBRA</t>
  </si>
  <si>
    <t>4.4.E</t>
  </si>
  <si>
    <t xml:space="preserve">      DERECHOS POR SUPERVISION DE OBRA PUBLICA</t>
  </si>
  <si>
    <t>4.4.F</t>
  </si>
  <si>
    <t xml:space="preserve">      DERECHOS POR EXPEDICION DE DICTAMEN DE IMPACTO AMBIENTAL Y OTROS SERVICIOS EN MATERIA ECOLOGICA</t>
  </si>
  <si>
    <t>4.4.G</t>
  </si>
  <si>
    <t xml:space="preserve">      DERECHO ESPECIAL PARA OBRAS POR COOPERACION</t>
  </si>
  <si>
    <t xml:space="preserve">   ACCESORIOS DE DERECHOS</t>
  </si>
  <si>
    <t>4.5.1</t>
  </si>
  <si>
    <t xml:space="preserve">      ACCESORIOS DE DERECHOS</t>
  </si>
  <si>
    <t>PRODUCTOS</t>
  </si>
  <si>
    <t xml:space="preserve">   PRODUCTOS</t>
  </si>
  <si>
    <t>5.1.1</t>
  </si>
  <si>
    <t xml:space="preserve">      ARRENDAMIENTO DE BIENES MUEBLES O INMUEBLES PROPIEDAD DEL MUNICIPIO</t>
  </si>
  <si>
    <t>5.1.2</t>
  </si>
  <si>
    <t xml:space="preserve">      ENAJENACION DE BIENES MUEBLES NO SUJETOS A SER INVENTARIADOS </t>
  </si>
  <si>
    <t>5.1.4</t>
  </si>
  <si>
    <t xml:space="preserve">      USO DE PLAZAS Y PISOS EN LAS CALLES, PASAJES Y LUGARES PUBLICOS</t>
  </si>
  <si>
    <t>5.1.5</t>
  </si>
  <si>
    <t xml:space="preserve">      LOCALES SITUADOS EN EL INT. Y EXT. DE LOS MERCADOS</t>
  </si>
  <si>
    <t>5.1.6</t>
  </si>
  <si>
    <t xml:space="preserve">      ARRENDAMIENTO DE TERRENOS, MONTES PASTOS Y DEMAS BIENES DEL MUNICIPIO</t>
  </si>
  <si>
    <t>5.1.7</t>
  </si>
  <si>
    <t xml:space="preserve">      EXPEDICION EN COPIAS SIMPLE CERTIFICADA O REP. DE INFORMACION POR DERECHOS DE ACCESO ALA INFORMACION</t>
  </si>
  <si>
    <t>5.1.8</t>
  </si>
  <si>
    <t xml:space="preserve">      POR ASISTENCIA SOCIAL</t>
  </si>
  <si>
    <t>5.1.9</t>
  </si>
  <si>
    <t xml:space="preserve">      EXPLOTACION O ENAJENACION DE CUALQUIER NATURALEZA DE LOS BIENES PROPIEDAD DEL MUNICIPIO</t>
  </si>
  <si>
    <t>5.1.A</t>
  </si>
  <si>
    <t xml:space="preserve">      LOS CAPITALES Y VALORES DEL MUNICIPIO Y SUS RENDIMIENTOS</t>
  </si>
  <si>
    <t>5.1.B</t>
  </si>
  <si>
    <t xml:space="preserve">      LOS BIENES DE BENEFICIENCIA</t>
  </si>
  <si>
    <t>5.1.C</t>
  </si>
  <si>
    <t xml:space="preserve">      OTROS INGRESOS</t>
  </si>
  <si>
    <t>APROVECHAMIENTOS</t>
  </si>
  <si>
    <t xml:space="preserve">   APROVECHAMIENTOS</t>
  </si>
  <si>
    <t>6.1.1</t>
  </si>
  <si>
    <t xml:space="preserve">      INTERESES MORATORIOS</t>
  </si>
  <si>
    <t>6.1.2</t>
  </si>
  <si>
    <t>6.1.3</t>
  </si>
  <si>
    <t xml:space="preserve">      MULTAS MPUESTAS A LOS INFRACTORES DE LOS REGLAMENTOS ADMINISTRATIVOS POR BANDO DE POLICIA</t>
  </si>
  <si>
    <t>6.1.4</t>
  </si>
  <si>
    <t xml:space="preserve">      MULTAS FEDERALES NO FISCALES</t>
  </si>
  <si>
    <t>6.1.5</t>
  </si>
  <si>
    <t xml:space="preserve">      TESOROS OCULTOS</t>
  </si>
  <si>
    <t>6.1.6</t>
  </si>
  <si>
    <t xml:space="preserve">      BIENES Y HERENCIAS VACANTES</t>
  </si>
  <si>
    <t>6.1.7</t>
  </si>
  <si>
    <t xml:space="preserve">      DONACIONES HECHAS A FAVOR DEL MUNICIPIO</t>
  </si>
  <si>
    <t>6.1.8</t>
  </si>
  <si>
    <t xml:space="preserve">      CAUCIONES Y FIANZAS CUYA PERDIDA SE DECLARE POR RESOLUCION FIRME A FAVOR DEL MUNICIPIO</t>
  </si>
  <si>
    <t>6.1.9</t>
  </si>
  <si>
    <t xml:space="preserve">      REINTEGROS, INCLUIDOS LOS DERIVADOS DE RESPONSABILIDAD OFICIAL</t>
  </si>
  <si>
    <t>6.1.A</t>
  </si>
  <si>
    <t xml:space="preserve">      INTERESES</t>
  </si>
  <si>
    <t>6.1.B</t>
  </si>
  <si>
    <t xml:space="preserve">      INDEMNIZACION POR DAÑOS A BIENES MUNICIPALES</t>
  </si>
  <si>
    <t>6.1.C</t>
  </si>
  <si>
    <t xml:space="preserve">      REZAGOS DE EJERCICIOS FISCALES ANTERIORES</t>
  </si>
  <si>
    <t>6.1.D</t>
  </si>
  <si>
    <t xml:space="preserve">      APROVECHAMIENTOS DERIVADOS DE CAPACITACIONES CURSOS, TALLERES, CONFERENCIAS O EVENTOS</t>
  </si>
  <si>
    <t>6.1.E</t>
  </si>
  <si>
    <t xml:space="preserve">      MULTAS POR SANCIONES ADMINISTRATIVAS</t>
  </si>
  <si>
    <t>6.1.K</t>
  </si>
  <si>
    <t xml:space="preserve">      CONTROL CANINO</t>
  </si>
  <si>
    <t>OTROS INGRESOS Y BENEFICIOS</t>
  </si>
  <si>
    <t xml:space="preserve">        INGRESOS POR VENTA DE BIENES Y PRESTACIÓN DE SERV. DE ENT. PARAEST. Y FIDEIC. NO  EMPR Y NO FINANC.</t>
  </si>
  <si>
    <t xml:space="preserve">        OTROS INGRESOS</t>
  </si>
  <si>
    <t>PARTICIPACIONES,APORTACIONES,CONVENIOS,INCENTIVOS DERIV. DE LA COLAB. FISCAL Y FONDOS DIST. DE APORT</t>
  </si>
  <si>
    <t xml:space="preserve">   PARTICIPACIONES</t>
  </si>
  <si>
    <t>8.1.1</t>
  </si>
  <si>
    <t xml:space="preserve">      FONDO GENERAL DE PARTICIPACIONES</t>
  </si>
  <si>
    <t>8.1.2</t>
  </si>
  <si>
    <t xml:space="preserve">      FONDO DE FOMENTO MUNCIPAL</t>
  </si>
  <si>
    <t>8.1.3</t>
  </si>
  <si>
    <t xml:space="preserve">      FONDO DE FISCALIZACION</t>
  </si>
  <si>
    <t>8.1.4</t>
  </si>
  <si>
    <t xml:space="preserve">      IMPUESTO SOBRE AUTOMOVILES NUEVOS (ISAN)</t>
  </si>
  <si>
    <t>8.1.5</t>
  </si>
  <si>
    <t xml:space="preserve">      IMPUESTO ESPECIAL SOBRE PRODUCCION Y SERVICIOS (IEPS)</t>
  </si>
  <si>
    <t>8.1.6</t>
  </si>
  <si>
    <t xml:space="preserve">      INCENTIVOS A LA VENTA DE GASOLINA Y DIESEL</t>
  </si>
  <si>
    <t>8.1.7</t>
  </si>
  <si>
    <t xml:space="preserve">      COMPENSACIONES DEL ISAN</t>
  </si>
  <si>
    <t>8.1.D</t>
  </si>
  <si>
    <t xml:space="preserve">      IMPUESTO SOBRE LA RENTA (ISR)</t>
  </si>
  <si>
    <t>8.1.E</t>
  </si>
  <si>
    <t xml:space="preserve">      PARTICIPACIONES ESTATALES</t>
  </si>
  <si>
    <t>8.1.F</t>
  </si>
  <si>
    <t xml:space="preserve">      IMPUESTO SOBRE LA RENTA-ENAJENACIÓN DE BIENES INMUEBLES</t>
  </si>
  <si>
    <t xml:space="preserve">   APORTACIONES</t>
  </si>
  <si>
    <t>8.2.1</t>
  </si>
  <si>
    <t xml:space="preserve">      FONDO DE APORTACIONES PARA LA INFRAESTRUCTURA SOCIAL MUNICIPAL FAISM</t>
  </si>
  <si>
    <t>8.2.2</t>
  </si>
  <si>
    <t xml:space="preserve">      FONDO DE APORTACIONES PARA EL FORTALECIMIENTO DE LOS MUNICIPIOS FORTAMUN</t>
  </si>
  <si>
    <t>8.2.6</t>
  </si>
  <si>
    <t xml:space="preserve">      PROGRAMA EQUIPO MAQUINARIA</t>
  </si>
  <si>
    <t xml:space="preserve">   CONVENIOS</t>
  </si>
  <si>
    <t>8.3.1</t>
  </si>
  <si>
    <t xml:space="preserve">      FORTASEG</t>
  </si>
  <si>
    <t>8.3.2</t>
  </si>
  <si>
    <t xml:space="preserve">      FEIEF</t>
  </si>
  <si>
    <t>8.3.3</t>
  </si>
  <si>
    <t xml:space="preserve">      COPARTICIPACION FORTASEG</t>
  </si>
  <si>
    <t>8.3.4</t>
  </si>
  <si>
    <t xml:space="preserve">      ISR</t>
  </si>
  <si>
    <t>8.3.6</t>
  </si>
  <si>
    <t xml:space="preserve">      FOMENTO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</si>
</sst>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" fontId="0" fillId="0" borderId="0" xfId="0" applyNumberFormat="1"/>
    <xf numFmtId="0" fontId="3" fillId="0" borderId="0" xfId="0" applyFont="1" applyAlignment="1">
      <alignment horizontal="center"/>
    </xf>
    <xf numFmtId="43" fontId="2" fillId="0" borderId="0" xfId="1" applyFont="1" applyFill="1" applyAlignment="1">
      <alignment horizontal="center" vertical="center" wrapText="1"/>
    </xf>
    <xf numFmtId="43" fontId="2" fillId="0" borderId="0" xfId="1" applyFont="1" applyFill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0" fontId="0" fillId="0" borderId="0" xfId="0" quotePrefix="1" applyFont="1" applyFill="1" applyAlignment="1">
      <alignment horizontal="center" wrapText="1"/>
    </xf>
    <xf numFmtId="0" fontId="0" fillId="0" borderId="0" xfId="0" quotePrefix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3" fontId="2" fillId="0" borderId="0" xfId="1" applyFont="1" applyFill="1" applyAlignment="1">
      <alignment vertical="top"/>
    </xf>
    <xf numFmtId="4" fontId="2" fillId="0" borderId="0" xfId="1" applyNumberFormat="1" applyFont="1" applyFill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wrapText="1"/>
    </xf>
    <xf numFmtId="4" fontId="2" fillId="0" borderId="0" xfId="1" applyNumberFormat="1" applyFont="1" applyFill="1"/>
    <xf numFmtId="0" fontId="0" fillId="0" borderId="0" xfId="0" applyAlignment="1">
      <alignment horizontal="left" vertical="top"/>
    </xf>
    <xf numFmtId="0" fontId="0" fillId="0" borderId="0" xfId="0" applyFill="1" applyAlignment="1">
      <alignment wrapText="1"/>
    </xf>
    <xf numFmtId="4" fontId="0" fillId="0" borderId="0" xfId="1" applyNumberFormat="1" applyFont="1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horizontal="left" vertical="top"/>
    </xf>
    <xf numFmtId="4" fontId="2" fillId="0" borderId="0" xfId="0" applyNumberFormat="1" applyFont="1"/>
    <xf numFmtId="4" fontId="0" fillId="0" borderId="0" xfId="0" applyNumberFormat="1" applyFill="1"/>
    <xf numFmtId="0" fontId="0" fillId="0" borderId="0" xfId="0" applyAlignment="1">
      <alignment wrapText="1"/>
    </xf>
    <xf numFmtId="4" fontId="0" fillId="0" borderId="0" xfId="1" applyNumberFormat="1" applyFont="1"/>
    <xf numFmtId="0" fontId="0" fillId="0" borderId="0" xfId="0" applyFont="1" applyAlignment="1">
      <alignment horizontal="left" vertical="top"/>
    </xf>
    <xf numFmtId="0" fontId="0" fillId="0" borderId="0" xfId="0" applyFont="1"/>
    <xf numFmtId="4" fontId="1" fillId="0" borderId="0" xfId="1" applyNumberFormat="1" applyFont="1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workbookViewId="0">
      <selection activeCell="D9" sqref="D9"/>
    </sheetView>
  </sheetViews>
  <sheetFormatPr baseColWidth="10" defaultRowHeight="15" x14ac:dyDescent="0.25"/>
  <cols>
    <col min="2" max="2" width="47.28515625" customWidth="1"/>
    <col min="3" max="3" width="21.5703125" customWidth="1"/>
    <col min="4" max="4" width="17.28515625" customWidth="1"/>
    <col min="5" max="5" width="15.7109375" customWidth="1"/>
    <col min="6" max="6" width="17" customWidth="1"/>
    <col min="7" max="7" width="14.140625" customWidth="1"/>
    <col min="8" max="8" width="16.140625" customWidth="1"/>
    <col min="9" max="9" width="14.140625" customWidth="1"/>
    <col min="10" max="10" width="16.7109375" customWidth="1"/>
    <col min="11" max="11" width="17.5703125" customWidth="1"/>
    <col min="12" max="15" width="17.42578125" customWidth="1"/>
  </cols>
  <sheetData>
    <row r="1" spans="1:15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 x14ac:dyDescent="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x14ac:dyDescent="0.25">
      <c r="A4" s="3" t="s">
        <v>3</v>
      </c>
      <c r="B4" s="3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5" t="s">
        <v>17</v>
      </c>
    </row>
    <row r="5" spans="1:15" ht="30" x14ac:dyDescent="0.25">
      <c r="A5" s="6" t="s">
        <v>18</v>
      </c>
      <c r="B5" s="6" t="s">
        <v>19</v>
      </c>
      <c r="C5" s="7" t="s">
        <v>18</v>
      </c>
      <c r="D5" s="8" t="s">
        <v>18</v>
      </c>
      <c r="E5" s="8" t="s">
        <v>18</v>
      </c>
      <c r="F5" s="8" t="s">
        <v>18</v>
      </c>
      <c r="G5" s="8" t="s">
        <v>18</v>
      </c>
      <c r="H5" s="8" t="s">
        <v>18</v>
      </c>
      <c r="I5" s="8" t="s">
        <v>18</v>
      </c>
      <c r="J5" s="8" t="s">
        <v>18</v>
      </c>
      <c r="K5" s="8" t="s">
        <v>18</v>
      </c>
      <c r="L5" s="8" t="s">
        <v>18</v>
      </c>
      <c r="M5" s="8" t="s">
        <v>18</v>
      </c>
      <c r="N5" s="8" t="s">
        <v>18</v>
      </c>
      <c r="O5" s="8" t="s">
        <v>18</v>
      </c>
    </row>
    <row r="6" spans="1:15" x14ac:dyDescent="0.25">
      <c r="A6" s="9"/>
      <c r="B6" s="3" t="s">
        <v>20</v>
      </c>
      <c r="C6" s="10">
        <f>+C7+C22+C24+C52+C65+C85+C82</f>
        <v>468012484.56999993</v>
      </c>
      <c r="D6" s="10">
        <f t="shared" ref="D6:N6" si="0">+D7+D22+D24+D52+D65+D85+D82</f>
        <v>62560436.590000004</v>
      </c>
      <c r="E6" s="10">
        <f t="shared" si="0"/>
        <v>40257931.109999999</v>
      </c>
      <c r="F6" s="10">
        <f t="shared" si="0"/>
        <v>50465428.440000005</v>
      </c>
      <c r="G6" s="10">
        <f t="shared" si="0"/>
        <v>40322401.620000005</v>
      </c>
      <c r="H6" s="10">
        <f t="shared" si="0"/>
        <v>25559484.689999998</v>
      </c>
      <c r="I6" s="10">
        <f t="shared" si="0"/>
        <v>36317955.969999999</v>
      </c>
      <c r="J6" s="10">
        <f t="shared" si="0"/>
        <v>28502720.359999999</v>
      </c>
      <c r="K6" s="10">
        <f t="shared" si="0"/>
        <v>31969769.270000003</v>
      </c>
      <c r="L6" s="10">
        <f t="shared" si="0"/>
        <v>38088243.130000003</v>
      </c>
      <c r="M6" s="10">
        <f t="shared" si="0"/>
        <v>31239625.410000004</v>
      </c>
      <c r="N6" s="10">
        <f t="shared" si="0"/>
        <v>37478803.809999995</v>
      </c>
      <c r="O6" s="10">
        <f>+O7+O22+O24+O52+O65+O85+O82</f>
        <v>45249684.169999994</v>
      </c>
    </row>
    <row r="7" spans="1:15" x14ac:dyDescent="0.25">
      <c r="A7" s="11">
        <v>1</v>
      </c>
      <c r="B7" s="12" t="s">
        <v>21</v>
      </c>
      <c r="C7" s="13">
        <f>+C8+C11+C19+C18+C17</f>
        <v>91952426.75999999</v>
      </c>
      <c r="D7" s="13">
        <f t="shared" ref="D7:J7" si="1">+D8+D11+D19+D18+D17</f>
        <v>33420460.340000004</v>
      </c>
      <c r="E7" s="13">
        <f t="shared" si="1"/>
        <v>7745537.040000001</v>
      </c>
      <c r="F7" s="13">
        <f t="shared" si="1"/>
        <v>5626965.2000000002</v>
      </c>
      <c r="G7" s="13">
        <f t="shared" si="1"/>
        <v>7707029.5000000009</v>
      </c>
      <c r="H7" s="13">
        <f t="shared" si="1"/>
        <v>4060511.6300000004</v>
      </c>
      <c r="I7" s="13">
        <f t="shared" si="1"/>
        <v>6335658.8600000003</v>
      </c>
      <c r="J7" s="13">
        <f t="shared" si="1"/>
        <v>3743048.31</v>
      </c>
      <c r="K7" s="13">
        <f>+K8+K11+K19+K18+K17</f>
        <v>5039491.6899999995</v>
      </c>
      <c r="L7" s="13">
        <f>+L8+L11+L19+L18+L17</f>
        <v>3136488.66</v>
      </c>
      <c r="M7" s="13">
        <f t="shared" ref="M7:N7" si="2">+M8+M11+M19+M18+M17</f>
        <v>3434257.6</v>
      </c>
      <c r="N7" s="13">
        <f t="shared" si="2"/>
        <v>5080790.43</v>
      </c>
      <c r="O7" s="13">
        <f>+O8+O11+O19+O18+O17</f>
        <v>6622187.5</v>
      </c>
    </row>
    <row r="8" spans="1:15" x14ac:dyDescent="0.25">
      <c r="A8" s="11">
        <v>1.1000000000000001</v>
      </c>
      <c r="B8" s="12" t="s">
        <v>22</v>
      </c>
      <c r="C8" s="13">
        <f>+C9+C10</f>
        <v>1695583</v>
      </c>
      <c r="D8" s="13">
        <f t="shared" ref="D8:N8" si="3">+D9+D10</f>
        <v>274821</v>
      </c>
      <c r="E8" s="13">
        <f t="shared" si="3"/>
        <v>146021</v>
      </c>
      <c r="F8" s="13">
        <f t="shared" si="3"/>
        <v>120077</v>
      </c>
      <c r="G8" s="13">
        <f t="shared" si="3"/>
        <v>60065</v>
      </c>
      <c r="H8" s="13">
        <f t="shared" si="3"/>
        <v>112732</v>
      </c>
      <c r="I8" s="13">
        <f t="shared" si="3"/>
        <v>566584</v>
      </c>
      <c r="J8" s="13">
        <f t="shared" si="3"/>
        <v>47690</v>
      </c>
      <c r="K8" s="13">
        <f t="shared" si="3"/>
        <v>239220</v>
      </c>
      <c r="L8" s="13">
        <f t="shared" si="3"/>
        <v>14447</v>
      </c>
      <c r="M8" s="13">
        <f t="shared" si="3"/>
        <v>7334</v>
      </c>
      <c r="N8" s="13">
        <f t="shared" si="3"/>
        <v>54625</v>
      </c>
      <c r="O8" s="13">
        <f>+O9+O10</f>
        <v>51967</v>
      </c>
    </row>
    <row r="9" spans="1:15" ht="45" x14ac:dyDescent="0.25">
      <c r="A9" s="14" t="s">
        <v>23</v>
      </c>
      <c r="B9" s="15" t="s">
        <v>24</v>
      </c>
      <c r="C9" s="16">
        <v>395041.4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252041</v>
      </c>
      <c r="J9" s="16">
        <v>0</v>
      </c>
      <c r="K9" s="16">
        <v>129675</v>
      </c>
      <c r="L9" s="16">
        <v>0</v>
      </c>
      <c r="M9" s="16">
        <v>0</v>
      </c>
      <c r="N9" s="16">
        <v>10125.4</v>
      </c>
      <c r="O9" s="16">
        <v>3200</v>
      </c>
    </row>
    <row r="10" spans="1:15" x14ac:dyDescent="0.25">
      <c r="A10" s="14" t="s">
        <v>25</v>
      </c>
      <c r="B10" s="15" t="s">
        <v>26</v>
      </c>
      <c r="C10" s="16">
        <v>1300541.6000000001</v>
      </c>
      <c r="D10" s="1">
        <v>274821</v>
      </c>
      <c r="E10" s="16">
        <v>146021</v>
      </c>
      <c r="F10" s="16">
        <v>120077</v>
      </c>
      <c r="G10" s="16">
        <v>60065</v>
      </c>
      <c r="H10" s="16">
        <v>112732</v>
      </c>
      <c r="I10" s="16">
        <v>314543</v>
      </c>
      <c r="J10" s="16">
        <v>47690</v>
      </c>
      <c r="K10" s="16">
        <v>109545</v>
      </c>
      <c r="L10" s="16">
        <v>14447</v>
      </c>
      <c r="M10" s="16">
        <v>7334</v>
      </c>
      <c r="N10" s="16">
        <v>44499.6</v>
      </c>
      <c r="O10" s="16">
        <v>48767</v>
      </c>
    </row>
    <row r="11" spans="1:15" x14ac:dyDescent="0.25">
      <c r="A11" s="11">
        <v>1.2</v>
      </c>
      <c r="B11" s="12" t="s">
        <v>27</v>
      </c>
      <c r="C11" s="13">
        <f t="shared" ref="C11:N11" si="4">+C12+C13+C14+C15+C16</f>
        <v>87469179.090000004</v>
      </c>
      <c r="D11" s="13">
        <f t="shared" si="4"/>
        <v>32326060.620000001</v>
      </c>
      <c r="E11" s="13">
        <f t="shared" si="4"/>
        <v>7026742.7600000007</v>
      </c>
      <c r="F11" s="13">
        <f t="shared" si="4"/>
        <v>5234438.32</v>
      </c>
      <c r="G11" s="13">
        <f t="shared" si="4"/>
        <v>7416476.3000000007</v>
      </c>
      <c r="H11" s="13">
        <f t="shared" si="4"/>
        <v>3809303.74</v>
      </c>
      <c r="I11" s="13">
        <f t="shared" si="4"/>
        <v>5595470.9800000004</v>
      </c>
      <c r="J11" s="13">
        <f t="shared" si="4"/>
        <v>3608032.23</v>
      </c>
      <c r="K11" s="13">
        <f t="shared" si="4"/>
        <v>4709943.8499999996</v>
      </c>
      <c r="L11" s="13">
        <f t="shared" si="4"/>
        <v>3066629.2600000002</v>
      </c>
      <c r="M11" s="13">
        <f t="shared" si="4"/>
        <v>3212026.1</v>
      </c>
      <c r="N11" s="13">
        <f t="shared" si="4"/>
        <v>4982702.43</v>
      </c>
      <c r="O11" s="13">
        <f>+O12+O13+O14+O15+O16</f>
        <v>6481352.5</v>
      </c>
    </row>
    <row r="12" spans="1:15" x14ac:dyDescent="0.25">
      <c r="A12" s="14" t="s">
        <v>28</v>
      </c>
      <c r="B12" s="15" t="s">
        <v>29</v>
      </c>
      <c r="C12" s="1">
        <v>37648200.289999999</v>
      </c>
      <c r="D12" s="16">
        <v>22455472.59</v>
      </c>
      <c r="E12" s="16">
        <v>4165693.72</v>
      </c>
      <c r="F12" s="16">
        <v>1883882.68</v>
      </c>
      <c r="G12" s="16">
        <v>1732226.44</v>
      </c>
      <c r="H12" s="16">
        <v>566966</v>
      </c>
      <c r="I12" s="16">
        <v>956612</v>
      </c>
      <c r="J12" s="16">
        <v>415248.32</v>
      </c>
      <c r="K12" s="16">
        <v>315289</v>
      </c>
      <c r="L12" s="16">
        <v>374652.54</v>
      </c>
      <c r="M12" s="16">
        <v>285108</v>
      </c>
      <c r="N12" s="16">
        <v>1498282.5</v>
      </c>
      <c r="O12" s="16">
        <v>2998766.5</v>
      </c>
    </row>
    <row r="13" spans="1:15" x14ac:dyDescent="0.25">
      <c r="A13" s="14" t="s">
        <v>30</v>
      </c>
      <c r="B13" s="15" t="s">
        <v>31</v>
      </c>
      <c r="C13" s="1">
        <v>11773195.6</v>
      </c>
      <c r="D13" s="16">
        <v>4736984.46</v>
      </c>
      <c r="E13" s="16">
        <v>1432782</v>
      </c>
      <c r="F13" s="16">
        <v>1375382.65</v>
      </c>
      <c r="G13" s="16">
        <v>1332263</v>
      </c>
      <c r="H13" s="16">
        <v>169657</v>
      </c>
      <c r="I13" s="16">
        <v>269411.5</v>
      </c>
      <c r="J13" s="16">
        <v>1114908</v>
      </c>
      <c r="K13" s="16">
        <v>247243.83</v>
      </c>
      <c r="L13" s="16">
        <v>46928</v>
      </c>
      <c r="M13" s="16">
        <v>280032.5</v>
      </c>
      <c r="N13" s="16">
        <v>371453.83</v>
      </c>
      <c r="O13" s="16">
        <v>396148.83</v>
      </c>
    </row>
    <row r="14" spans="1:15" x14ac:dyDescent="0.25">
      <c r="A14" s="14" t="s">
        <v>32</v>
      </c>
      <c r="B14" s="15" t="s">
        <v>33</v>
      </c>
      <c r="C14" s="1">
        <v>174023</v>
      </c>
      <c r="D14" s="16">
        <v>77637</v>
      </c>
      <c r="E14" s="16">
        <v>25612</v>
      </c>
      <c r="F14" s="16">
        <v>16464</v>
      </c>
      <c r="G14" s="16">
        <v>3462</v>
      </c>
      <c r="H14" s="16">
        <v>3079</v>
      </c>
      <c r="I14" s="16">
        <v>3126</v>
      </c>
      <c r="J14" s="16">
        <v>1820</v>
      </c>
      <c r="K14" s="16">
        <v>2717</v>
      </c>
      <c r="L14" s="16">
        <v>107.5</v>
      </c>
      <c r="M14" s="16">
        <v>107.5</v>
      </c>
      <c r="N14" s="16">
        <v>10504</v>
      </c>
      <c r="O14" s="16">
        <v>29387</v>
      </c>
    </row>
    <row r="15" spans="1:15" ht="30" x14ac:dyDescent="0.25">
      <c r="A15" s="14" t="s">
        <v>34</v>
      </c>
      <c r="B15" s="15" t="s">
        <v>35</v>
      </c>
      <c r="C15" s="1">
        <v>37873760.200000003</v>
      </c>
      <c r="D15" s="16">
        <v>5055966.57</v>
      </c>
      <c r="E15" s="16">
        <v>1402655.04</v>
      </c>
      <c r="F15" s="16">
        <v>1958708.99</v>
      </c>
      <c r="G15" s="16">
        <v>4348524.8600000003</v>
      </c>
      <c r="H15" s="16">
        <v>3069601.74</v>
      </c>
      <c r="I15" s="16">
        <v>4366321.4800000004</v>
      </c>
      <c r="J15" s="16">
        <v>2076055.91</v>
      </c>
      <c r="K15" s="16">
        <v>4144694.02</v>
      </c>
      <c r="L15" s="16">
        <v>2644941.2200000002</v>
      </c>
      <c r="M15" s="16">
        <v>2646778.1</v>
      </c>
      <c r="N15" s="16">
        <v>3102462.1</v>
      </c>
      <c r="O15" s="16">
        <v>3057050.17</v>
      </c>
    </row>
    <row r="16" spans="1:15" x14ac:dyDescent="0.25">
      <c r="A16" s="17" t="s">
        <v>36</v>
      </c>
      <c r="B16" s="18" t="s">
        <v>29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/>
      <c r="L16" s="16">
        <v>0</v>
      </c>
      <c r="M16" s="16">
        <v>0</v>
      </c>
      <c r="N16" s="16">
        <v>0</v>
      </c>
      <c r="O16" s="16"/>
    </row>
    <row r="17" spans="1:15" x14ac:dyDescent="0.25">
      <c r="A17" s="19">
        <v>1.4</v>
      </c>
      <c r="B17" s="12" t="s">
        <v>37</v>
      </c>
      <c r="C17" s="13">
        <v>750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750</v>
      </c>
      <c r="L17" s="13">
        <v>0</v>
      </c>
      <c r="M17" s="13">
        <v>0</v>
      </c>
      <c r="N17" s="13">
        <v>0</v>
      </c>
      <c r="O17" s="13"/>
    </row>
    <row r="18" spans="1:15" x14ac:dyDescent="0.25">
      <c r="A18" s="19">
        <v>1.6</v>
      </c>
      <c r="B18" s="12" t="s">
        <v>38</v>
      </c>
      <c r="C18" s="13">
        <v>73242.100000000006</v>
      </c>
      <c r="D18" s="13">
        <v>939.1</v>
      </c>
      <c r="E18" s="13">
        <v>939</v>
      </c>
      <c r="F18" s="13">
        <v>566</v>
      </c>
      <c r="G18" s="13">
        <v>126</v>
      </c>
      <c r="H18" s="13">
        <v>45584</v>
      </c>
      <c r="I18" s="13">
        <v>16814</v>
      </c>
      <c r="J18" s="13">
        <v>1169</v>
      </c>
      <c r="K18" s="20">
        <v>1504</v>
      </c>
      <c r="L18" s="13">
        <v>1369</v>
      </c>
      <c r="M18" s="13">
        <v>896</v>
      </c>
      <c r="N18" s="13">
        <v>157</v>
      </c>
      <c r="O18" s="13">
        <v>3179</v>
      </c>
    </row>
    <row r="19" spans="1:15" x14ac:dyDescent="0.25">
      <c r="A19" s="19">
        <v>1.7</v>
      </c>
      <c r="B19" s="12" t="s">
        <v>39</v>
      </c>
      <c r="C19" s="13">
        <f>+C20+C21</f>
        <v>2713672.57</v>
      </c>
      <c r="D19" s="13">
        <f>+D20+D21</f>
        <v>818639.62</v>
      </c>
      <c r="E19" s="13">
        <f t="shared" ref="E19:L19" si="5">+E20+E21</f>
        <v>571834.28</v>
      </c>
      <c r="F19" s="13">
        <f t="shared" si="5"/>
        <v>271883.88</v>
      </c>
      <c r="G19" s="13">
        <f t="shared" si="5"/>
        <v>230362.2</v>
      </c>
      <c r="H19" s="13">
        <f t="shared" si="5"/>
        <v>92891.89</v>
      </c>
      <c r="I19" s="13">
        <f t="shared" si="5"/>
        <v>156789.88</v>
      </c>
      <c r="J19" s="13">
        <f t="shared" si="5"/>
        <v>86157.08</v>
      </c>
      <c r="K19" s="13">
        <f t="shared" si="5"/>
        <v>88073.84</v>
      </c>
      <c r="L19" s="13">
        <f t="shared" si="5"/>
        <v>54043.4</v>
      </c>
      <c r="M19" s="13">
        <f>+M20+M21</f>
        <v>214001.5</v>
      </c>
      <c r="N19" s="13">
        <f>+N20+N21</f>
        <v>43306</v>
      </c>
      <c r="O19" s="13">
        <f>+O20+O21</f>
        <v>85689</v>
      </c>
    </row>
    <row r="20" spans="1:15" x14ac:dyDescent="0.25">
      <c r="A20" s="17" t="s">
        <v>40</v>
      </c>
      <c r="B20" s="15" t="s">
        <v>41</v>
      </c>
      <c r="C20" s="21">
        <v>2713672.57</v>
      </c>
      <c r="D20" s="16">
        <v>818639.62</v>
      </c>
      <c r="E20" s="16">
        <v>571834.28</v>
      </c>
      <c r="F20" s="16">
        <v>271883.88</v>
      </c>
      <c r="G20" s="16">
        <v>230362.2</v>
      </c>
      <c r="H20" s="16">
        <v>92891.89</v>
      </c>
      <c r="I20" s="16">
        <v>156789.88</v>
      </c>
      <c r="J20" s="16">
        <v>86157.08</v>
      </c>
      <c r="K20" s="16">
        <v>88073.84</v>
      </c>
      <c r="L20" s="16">
        <v>54043.4</v>
      </c>
      <c r="M20" s="1">
        <v>214001.5</v>
      </c>
      <c r="N20" s="16">
        <v>43306</v>
      </c>
      <c r="O20" s="16">
        <v>85689</v>
      </c>
    </row>
    <row r="21" spans="1:15" x14ac:dyDescent="0.25">
      <c r="A21" s="17" t="s">
        <v>42</v>
      </c>
      <c r="B21" s="15" t="s">
        <v>43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</row>
    <row r="22" spans="1:15" x14ac:dyDescent="0.25">
      <c r="A22" s="19">
        <v>3</v>
      </c>
      <c r="B22" s="12" t="s">
        <v>44</v>
      </c>
      <c r="C22" s="13">
        <f t="shared" ref="C22:O22" si="6">+C23</f>
        <v>288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  <c r="I22" s="13">
        <f t="shared" si="6"/>
        <v>0</v>
      </c>
      <c r="J22" s="13">
        <f t="shared" si="6"/>
        <v>0</v>
      </c>
      <c r="K22" s="13">
        <f t="shared" si="6"/>
        <v>0</v>
      </c>
      <c r="L22" s="13">
        <f t="shared" si="6"/>
        <v>0</v>
      </c>
      <c r="M22" s="13">
        <f t="shared" si="6"/>
        <v>0</v>
      </c>
      <c r="N22" s="13">
        <f t="shared" si="6"/>
        <v>288</v>
      </c>
      <c r="O22" s="13">
        <f t="shared" si="6"/>
        <v>0</v>
      </c>
    </row>
    <row r="23" spans="1:15" ht="30" x14ac:dyDescent="0.25">
      <c r="A23" s="17">
        <v>3.1</v>
      </c>
      <c r="B23" s="15" t="s">
        <v>45</v>
      </c>
      <c r="C23" s="16">
        <v>288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288</v>
      </c>
      <c r="O23" s="16"/>
    </row>
    <row r="24" spans="1:15" x14ac:dyDescent="0.25">
      <c r="A24" s="11">
        <v>4</v>
      </c>
      <c r="B24" s="12" t="s">
        <v>46</v>
      </c>
      <c r="C24" s="13">
        <f>+C25+C33+C50</f>
        <v>51555671.670000002</v>
      </c>
      <c r="D24" s="13">
        <f>+D25+D33+D50</f>
        <v>3258548.9699999997</v>
      </c>
      <c r="E24" s="13">
        <f t="shared" ref="E24:O24" si="7">+E25+E33+E50</f>
        <v>3925926.02</v>
      </c>
      <c r="F24" s="13">
        <f t="shared" si="7"/>
        <v>7635494.8499999996</v>
      </c>
      <c r="G24" s="13">
        <f t="shared" si="7"/>
        <v>6241682.4399999995</v>
      </c>
      <c r="H24" s="13">
        <f t="shared" si="7"/>
        <v>4125212.87</v>
      </c>
      <c r="I24" s="13">
        <f t="shared" si="7"/>
        <v>4963701.0200000005</v>
      </c>
      <c r="J24" s="13">
        <f t="shared" si="7"/>
        <v>1613426.2200000002</v>
      </c>
      <c r="K24" s="13">
        <f t="shared" si="7"/>
        <v>4783104.0900000008</v>
      </c>
      <c r="L24" s="13">
        <f t="shared" si="7"/>
        <v>3094579.08</v>
      </c>
      <c r="M24" s="13">
        <f t="shared" si="7"/>
        <v>4622269.18</v>
      </c>
      <c r="N24" s="13">
        <f t="shared" si="7"/>
        <v>2825464.7300000004</v>
      </c>
      <c r="O24" s="13">
        <f t="shared" si="7"/>
        <v>4466262.2</v>
      </c>
    </row>
    <row r="25" spans="1:15" x14ac:dyDescent="0.25">
      <c r="A25" s="11">
        <v>4.3</v>
      </c>
      <c r="B25" s="12" t="s">
        <v>47</v>
      </c>
      <c r="C25" s="13">
        <f>+C26+C27+C28+C29+C30+C31+C32</f>
        <v>19503182.859999999</v>
      </c>
      <c r="D25" s="13">
        <f>+D26+D27+D28+D29+D30+D31+D32</f>
        <v>1855832.32</v>
      </c>
      <c r="E25" s="13">
        <f t="shared" ref="E25:N25" si="8">+E26+E27+E28+E29+E30+E31+E32</f>
        <v>1944731.22</v>
      </c>
      <c r="F25" s="13">
        <f t="shared" si="8"/>
        <v>2899683.4899999998</v>
      </c>
      <c r="G25" s="13">
        <f t="shared" si="8"/>
        <v>2386081.15</v>
      </c>
      <c r="H25" s="13">
        <f t="shared" si="8"/>
        <v>1556931.52</v>
      </c>
      <c r="I25" s="13">
        <f t="shared" si="8"/>
        <v>1811001.93</v>
      </c>
      <c r="J25" s="13">
        <f t="shared" si="8"/>
        <v>302893.59999999998</v>
      </c>
      <c r="K25" s="13">
        <f t="shared" si="8"/>
        <v>2209499.9500000002</v>
      </c>
      <c r="L25" s="13">
        <f t="shared" si="8"/>
        <v>1222131.98</v>
      </c>
      <c r="M25" s="13">
        <f t="shared" si="8"/>
        <v>1485926.6</v>
      </c>
      <c r="N25" s="13">
        <f t="shared" si="8"/>
        <v>641858.80000000005</v>
      </c>
      <c r="O25" s="13">
        <f>+O26+O27+O28+O29+O30+O31+O32</f>
        <v>1186610.3</v>
      </c>
    </row>
    <row r="26" spans="1:15" x14ac:dyDescent="0.25">
      <c r="A26" s="14" t="s">
        <v>48</v>
      </c>
      <c r="B26" s="15" t="s">
        <v>49</v>
      </c>
      <c r="C26" s="1">
        <v>1826749.8</v>
      </c>
      <c r="D26" s="16">
        <v>288535</v>
      </c>
      <c r="E26" s="16">
        <v>287286.5</v>
      </c>
      <c r="F26" s="16">
        <v>71995</v>
      </c>
      <c r="G26" s="16">
        <v>234586.5</v>
      </c>
      <c r="H26" s="16">
        <v>115343.5</v>
      </c>
      <c r="I26" s="16">
        <v>106174.5</v>
      </c>
      <c r="J26" s="16">
        <v>104054.5</v>
      </c>
      <c r="K26" s="16">
        <v>177568</v>
      </c>
      <c r="L26" s="16">
        <v>130043.8</v>
      </c>
      <c r="M26" s="16">
        <v>89298.5</v>
      </c>
      <c r="N26" s="16">
        <v>118556</v>
      </c>
      <c r="O26" s="16">
        <v>103308</v>
      </c>
    </row>
    <row r="27" spans="1:15" x14ac:dyDescent="0.25">
      <c r="A27" s="14" t="s">
        <v>50</v>
      </c>
      <c r="B27" s="15" t="s">
        <v>51</v>
      </c>
      <c r="C27" s="1">
        <v>2876918.24</v>
      </c>
      <c r="D27" s="16">
        <v>272372.2</v>
      </c>
      <c r="E27" s="16">
        <v>218080.5</v>
      </c>
      <c r="F27" s="16">
        <v>101957</v>
      </c>
      <c r="G27" s="16">
        <v>659141.19999999995</v>
      </c>
      <c r="H27" s="16">
        <v>196918.2</v>
      </c>
      <c r="I27" s="16">
        <v>139482.65</v>
      </c>
      <c r="J27" s="16">
        <v>76471.100000000006</v>
      </c>
      <c r="K27" s="16">
        <v>131292.19</v>
      </c>
      <c r="L27" s="16">
        <v>137334.9</v>
      </c>
      <c r="M27" s="16">
        <v>144795.5</v>
      </c>
      <c r="N27" s="16">
        <v>147961.70000000001</v>
      </c>
      <c r="O27" s="16">
        <v>651111.1</v>
      </c>
    </row>
    <row r="28" spans="1:15" ht="30" x14ac:dyDescent="0.25">
      <c r="A28" s="14" t="s">
        <v>52</v>
      </c>
      <c r="B28" s="15" t="s">
        <v>53</v>
      </c>
      <c r="C28" s="1">
        <v>7640678.1799999997</v>
      </c>
      <c r="D28" s="16">
        <v>673730.72</v>
      </c>
      <c r="E28" s="16">
        <v>903638.02</v>
      </c>
      <c r="F28" s="16">
        <v>656997.09</v>
      </c>
      <c r="G28" s="16">
        <v>883120.95</v>
      </c>
      <c r="H28" s="16">
        <v>713528.22</v>
      </c>
      <c r="I28" s="16">
        <v>939311.18</v>
      </c>
      <c r="J28" s="16">
        <v>0</v>
      </c>
      <c r="K28" s="16">
        <v>1331425.56</v>
      </c>
      <c r="L28" s="16">
        <v>638264.36</v>
      </c>
      <c r="M28" s="16">
        <v>900662.08</v>
      </c>
      <c r="N28" s="16">
        <v>0</v>
      </c>
      <c r="O28" s="16">
        <v>0</v>
      </c>
    </row>
    <row r="29" spans="1:15" ht="30" x14ac:dyDescent="0.25">
      <c r="A29" s="14" t="s">
        <v>54</v>
      </c>
      <c r="B29" s="15" t="s">
        <v>55</v>
      </c>
      <c r="C29" s="1">
        <v>2569840.9</v>
      </c>
      <c r="D29" s="16">
        <v>153850.6</v>
      </c>
      <c r="E29" s="16">
        <v>158649</v>
      </c>
      <c r="F29" s="16">
        <v>449133.2</v>
      </c>
      <c r="G29" s="16">
        <v>345437</v>
      </c>
      <c r="H29" s="16">
        <v>324250.3</v>
      </c>
      <c r="I29" s="16">
        <v>233718.5</v>
      </c>
      <c r="J29" s="16">
        <v>62255.5</v>
      </c>
      <c r="K29" s="16">
        <v>254281.8</v>
      </c>
      <c r="L29" s="16">
        <v>144320.79999999999</v>
      </c>
      <c r="M29" s="16">
        <v>162699.5</v>
      </c>
      <c r="N29" s="16">
        <v>134368.6</v>
      </c>
      <c r="O29" s="16">
        <v>146876.1</v>
      </c>
    </row>
    <row r="30" spans="1:15" ht="30" x14ac:dyDescent="0.25">
      <c r="A30" s="14" t="s">
        <v>56</v>
      </c>
      <c r="B30" s="15" t="s">
        <v>57</v>
      </c>
      <c r="C30" s="1">
        <v>4526514.6399999997</v>
      </c>
      <c r="D30" s="16">
        <v>467273.8</v>
      </c>
      <c r="E30" s="16">
        <v>370499.9</v>
      </c>
      <c r="F30" s="16">
        <v>1618861.9</v>
      </c>
      <c r="G30" s="16">
        <v>257877.9</v>
      </c>
      <c r="H30" s="16">
        <v>199376</v>
      </c>
      <c r="I30" s="16">
        <v>386284.7</v>
      </c>
      <c r="J30" s="16">
        <v>59283</v>
      </c>
      <c r="K30" s="16">
        <v>306566.3</v>
      </c>
      <c r="L30" s="16">
        <v>165744.62</v>
      </c>
      <c r="M30" s="16">
        <v>182483.52</v>
      </c>
      <c r="N30" s="16">
        <v>233091.1</v>
      </c>
      <c r="O30" s="16">
        <v>279171.90000000002</v>
      </c>
    </row>
    <row r="31" spans="1:15" ht="30" x14ac:dyDescent="0.25">
      <c r="A31" s="14" t="s">
        <v>58</v>
      </c>
      <c r="B31" s="15" t="s">
        <v>59</v>
      </c>
      <c r="C31" s="1">
        <v>62481.1</v>
      </c>
      <c r="D31" s="16">
        <v>70</v>
      </c>
      <c r="E31" s="16">
        <v>6577.3</v>
      </c>
      <c r="F31" s="16">
        <v>739.3</v>
      </c>
      <c r="G31" s="16">
        <v>5917.6</v>
      </c>
      <c r="H31" s="16">
        <v>7515.3</v>
      </c>
      <c r="I31" s="16">
        <v>6030.4</v>
      </c>
      <c r="J31" s="16">
        <v>829.5</v>
      </c>
      <c r="K31" s="16">
        <v>8366.1</v>
      </c>
      <c r="L31" s="16">
        <v>6423.5</v>
      </c>
      <c r="M31" s="16">
        <v>5987.5</v>
      </c>
      <c r="N31" s="16">
        <v>7881.4</v>
      </c>
      <c r="O31" s="16">
        <v>6143.2</v>
      </c>
    </row>
    <row r="32" spans="1:15" x14ac:dyDescent="0.25">
      <c r="A32" s="14" t="s">
        <v>60</v>
      </c>
      <c r="B32" s="22" t="s">
        <v>61</v>
      </c>
      <c r="C32" s="1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/>
      <c r="O32" s="16"/>
    </row>
    <row r="33" spans="1:15" x14ac:dyDescent="0.25">
      <c r="A33" s="11">
        <v>4.4000000000000004</v>
      </c>
      <c r="B33" s="12" t="s">
        <v>62</v>
      </c>
      <c r="C33" s="13">
        <f>+C34+C35+C36+C37+C38+C39+C40+C41+C42+C43+C44+C45+C46+C47+C48+C49</f>
        <v>30827819.970000003</v>
      </c>
      <c r="D33" s="13">
        <f>+D34+D35+D36+D37+D38+D39+D40+D41+D42+D43+D44+D45+D46+D47+D48+D49</f>
        <v>1299288.6499999999</v>
      </c>
      <c r="E33" s="13">
        <f t="shared" ref="E33:O33" si="9">+E34+E35+E36+E37+E38+E39+E40+E41+E42+E43+E44+E45+E46+E47+E48+E49</f>
        <v>1847751.82</v>
      </c>
      <c r="F33" s="13">
        <f t="shared" si="9"/>
        <v>4598057.68</v>
      </c>
      <c r="G33" s="13">
        <f t="shared" si="9"/>
        <v>3639542.21</v>
      </c>
      <c r="H33" s="13">
        <f t="shared" si="9"/>
        <v>2377498.21</v>
      </c>
      <c r="I33" s="13">
        <f t="shared" si="9"/>
        <v>2989062.6300000004</v>
      </c>
      <c r="J33" s="13">
        <f t="shared" si="9"/>
        <v>1250218.08</v>
      </c>
      <c r="K33" s="13">
        <f t="shared" si="9"/>
        <v>2473623.86</v>
      </c>
      <c r="L33" s="13">
        <f t="shared" si="9"/>
        <v>1806948.42</v>
      </c>
      <c r="M33" s="13">
        <f t="shared" si="9"/>
        <v>3122899.5799999996</v>
      </c>
      <c r="N33" s="13">
        <f t="shared" si="9"/>
        <v>2147757.9300000002</v>
      </c>
      <c r="O33" s="13">
        <f t="shared" si="9"/>
        <v>3275170.9</v>
      </c>
    </row>
    <row r="34" spans="1:15" x14ac:dyDescent="0.25">
      <c r="A34" s="14" t="s">
        <v>63</v>
      </c>
      <c r="B34" s="15" t="s">
        <v>64</v>
      </c>
      <c r="C34" s="1">
        <v>859820.6</v>
      </c>
      <c r="D34" s="16">
        <v>81997</v>
      </c>
      <c r="E34" s="16">
        <v>61492</v>
      </c>
      <c r="F34" s="16">
        <v>67414</v>
      </c>
      <c r="G34" s="16">
        <v>82181.100000000006</v>
      </c>
      <c r="H34" s="16">
        <v>78680</v>
      </c>
      <c r="I34" s="16">
        <v>83054</v>
      </c>
      <c r="J34" s="16">
        <v>48433</v>
      </c>
      <c r="K34" s="16">
        <v>82898</v>
      </c>
      <c r="L34" s="16">
        <v>69358</v>
      </c>
      <c r="M34" s="16">
        <v>71148</v>
      </c>
      <c r="N34" s="16">
        <v>72999.5</v>
      </c>
      <c r="O34" s="16">
        <v>60166</v>
      </c>
    </row>
    <row r="35" spans="1:15" ht="45" x14ac:dyDescent="0.25">
      <c r="A35" s="14" t="s">
        <v>65</v>
      </c>
      <c r="B35" s="15" t="s">
        <v>66</v>
      </c>
      <c r="C35" s="16">
        <v>3186050.95</v>
      </c>
      <c r="D35" s="16">
        <v>234577.2</v>
      </c>
      <c r="E35" s="16">
        <v>208224.9</v>
      </c>
      <c r="F35" s="16">
        <v>238223</v>
      </c>
      <c r="G35" s="16">
        <v>272233.7</v>
      </c>
      <c r="H35" s="16">
        <v>258168.73</v>
      </c>
      <c r="I35" s="16">
        <v>372943.4</v>
      </c>
      <c r="J35" s="16">
        <v>200005.22</v>
      </c>
      <c r="K35" s="16">
        <v>340621.7</v>
      </c>
      <c r="L35" s="16">
        <v>272594.59999999998</v>
      </c>
      <c r="M35" s="16">
        <v>252506</v>
      </c>
      <c r="N35" s="16">
        <v>297467.5</v>
      </c>
      <c r="O35" s="16">
        <v>238485</v>
      </c>
    </row>
    <row r="36" spans="1:15" ht="45" x14ac:dyDescent="0.25">
      <c r="A36" s="14" t="s">
        <v>67</v>
      </c>
      <c r="B36" s="15" t="s">
        <v>68</v>
      </c>
      <c r="C36" s="16">
        <v>6852077.3899999997</v>
      </c>
      <c r="D36" s="16">
        <v>455433.78</v>
      </c>
      <c r="E36" s="16">
        <v>641900.80000000005</v>
      </c>
      <c r="F36" s="16">
        <v>1384439.52</v>
      </c>
      <c r="G36" s="16">
        <v>1002940.69</v>
      </c>
      <c r="H36" s="16">
        <v>773236.98</v>
      </c>
      <c r="I36" s="16">
        <v>768389.06</v>
      </c>
      <c r="J36" s="16">
        <v>203174.9</v>
      </c>
      <c r="K36" s="16">
        <v>498344.19</v>
      </c>
      <c r="L36" s="16">
        <v>333919.2</v>
      </c>
      <c r="M36" s="16">
        <v>273548.18</v>
      </c>
      <c r="N36" s="16">
        <v>291860.34999999998</v>
      </c>
      <c r="O36" s="16">
        <v>224889.74</v>
      </c>
    </row>
    <row r="37" spans="1:15" ht="45" x14ac:dyDescent="0.25">
      <c r="A37" s="14" t="s">
        <v>69</v>
      </c>
      <c r="B37" s="15" t="s">
        <v>70</v>
      </c>
      <c r="C37" s="16">
        <v>2225143.11</v>
      </c>
      <c r="D37" s="16">
        <v>60125.95</v>
      </c>
      <c r="E37" s="16">
        <v>133740.79999999999</v>
      </c>
      <c r="F37" s="16">
        <v>1251598.95</v>
      </c>
      <c r="G37" s="16">
        <v>197828.51</v>
      </c>
      <c r="H37" s="16">
        <v>117252.74</v>
      </c>
      <c r="I37" s="16">
        <v>221553.26</v>
      </c>
      <c r="J37" s="16">
        <v>53127.09</v>
      </c>
      <c r="K37" s="16">
        <v>57631.24</v>
      </c>
      <c r="L37" s="16">
        <v>64799.39</v>
      </c>
      <c r="M37" s="16">
        <v>44280.44</v>
      </c>
      <c r="N37" s="16">
        <v>11013.74</v>
      </c>
      <c r="O37" s="16">
        <v>12191</v>
      </c>
    </row>
    <row r="38" spans="1:15" ht="45" x14ac:dyDescent="0.25">
      <c r="A38" s="14" t="s">
        <v>71</v>
      </c>
      <c r="B38" s="15" t="s">
        <v>72</v>
      </c>
      <c r="C38" s="16">
        <v>5285.4</v>
      </c>
      <c r="D38" s="16">
        <v>0</v>
      </c>
      <c r="E38" s="16">
        <v>0</v>
      </c>
      <c r="F38" s="16">
        <v>3153.4</v>
      </c>
      <c r="G38" s="16">
        <v>0</v>
      </c>
      <c r="H38" s="16">
        <v>0</v>
      </c>
      <c r="I38" s="16">
        <v>0</v>
      </c>
      <c r="J38" s="16">
        <v>2132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</row>
    <row r="39" spans="1:15" ht="30" x14ac:dyDescent="0.25">
      <c r="A39" s="14" t="s">
        <v>73</v>
      </c>
      <c r="B39" s="15" t="s">
        <v>74</v>
      </c>
      <c r="C39" s="16">
        <v>539876.79</v>
      </c>
      <c r="D39" s="16">
        <v>9059.2000000000007</v>
      </c>
      <c r="E39" s="16">
        <v>32084.799999999999</v>
      </c>
      <c r="F39" s="16">
        <v>38985.800000000003</v>
      </c>
      <c r="G39" s="16">
        <v>104371.9</v>
      </c>
      <c r="H39" s="16">
        <v>22421.3</v>
      </c>
      <c r="I39" s="16">
        <v>24367.599999999999</v>
      </c>
      <c r="J39" s="16">
        <v>14671.2</v>
      </c>
      <c r="K39" s="16">
        <v>96447.89</v>
      </c>
      <c r="L39" s="23">
        <v>25478.400000000001</v>
      </c>
      <c r="M39" s="23">
        <v>35608.199999999997</v>
      </c>
      <c r="N39" s="23">
        <v>39039.1</v>
      </c>
      <c r="O39" s="23">
        <v>97341.4</v>
      </c>
    </row>
    <row r="40" spans="1:15" ht="30" x14ac:dyDescent="0.25">
      <c r="A40" s="14" t="s">
        <v>75</v>
      </c>
      <c r="B40" s="15" t="s">
        <v>76</v>
      </c>
      <c r="C40" s="16">
        <v>7325625.2599999998</v>
      </c>
      <c r="D40" s="16">
        <v>319328</v>
      </c>
      <c r="E40" s="16">
        <v>481986</v>
      </c>
      <c r="F40" s="16">
        <v>600025</v>
      </c>
      <c r="G40" s="16">
        <v>979380</v>
      </c>
      <c r="H40" s="16">
        <v>644473</v>
      </c>
      <c r="I40" s="16">
        <v>809836</v>
      </c>
      <c r="J40" s="16">
        <v>507969</v>
      </c>
      <c r="K40" s="16">
        <v>619923.6</v>
      </c>
      <c r="L40" s="23">
        <v>374973</v>
      </c>
      <c r="M40" s="23">
        <v>749154</v>
      </c>
      <c r="N40" s="23">
        <v>905105</v>
      </c>
      <c r="O40" s="23">
        <v>333472.65999999997</v>
      </c>
    </row>
    <row r="41" spans="1:15" ht="45" x14ac:dyDescent="0.25">
      <c r="A41" s="14" t="s">
        <v>77</v>
      </c>
      <c r="B41" s="15" t="s">
        <v>78</v>
      </c>
      <c r="C41" s="16">
        <v>2454015.35</v>
      </c>
      <c r="D41" s="16">
        <v>1995.1</v>
      </c>
      <c r="E41" s="16">
        <v>55427.86</v>
      </c>
      <c r="F41" s="16">
        <v>113125.82</v>
      </c>
      <c r="G41" s="16">
        <v>128690.13</v>
      </c>
      <c r="H41" s="16">
        <v>123134.7</v>
      </c>
      <c r="I41" s="16">
        <v>462832.4</v>
      </c>
      <c r="J41" s="16">
        <v>72217.02</v>
      </c>
      <c r="K41" s="16">
        <v>159717.93</v>
      </c>
      <c r="L41" s="23">
        <v>283218.44</v>
      </c>
      <c r="M41" s="23">
        <v>683116.35</v>
      </c>
      <c r="N41" s="23">
        <v>77141.59</v>
      </c>
      <c r="O41" s="23">
        <v>293398.01</v>
      </c>
    </row>
    <row r="42" spans="1:15" ht="30" x14ac:dyDescent="0.25">
      <c r="A42" s="14" t="s">
        <v>79</v>
      </c>
      <c r="B42" s="15" t="s">
        <v>80</v>
      </c>
      <c r="C42" s="16">
        <v>6808769.0499999998</v>
      </c>
      <c r="D42" s="16">
        <v>129510.63</v>
      </c>
      <c r="E42" s="16">
        <v>217410.9</v>
      </c>
      <c r="F42" s="16">
        <v>890111.41</v>
      </c>
      <c r="G42" s="16">
        <v>833415.16</v>
      </c>
      <c r="H42" s="16">
        <v>324511.15000000002</v>
      </c>
      <c r="I42" s="16">
        <v>211973.43</v>
      </c>
      <c r="J42" s="16">
        <v>108230.06</v>
      </c>
      <c r="K42" s="16">
        <v>559411.64</v>
      </c>
      <c r="L42" s="23">
        <v>331450.18</v>
      </c>
      <c r="M42" s="23">
        <v>915779.58</v>
      </c>
      <c r="N42" s="23">
        <v>414897.11</v>
      </c>
      <c r="O42" s="23">
        <v>1872067.8</v>
      </c>
    </row>
    <row r="43" spans="1:15" ht="30" x14ac:dyDescent="0.25">
      <c r="A43" s="14" t="s">
        <v>81</v>
      </c>
      <c r="B43" s="15" t="s">
        <v>82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/>
    </row>
    <row r="44" spans="1:15" ht="30" x14ac:dyDescent="0.25">
      <c r="A44" s="14" t="s">
        <v>83</v>
      </c>
      <c r="B44" s="15" t="s">
        <v>84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/>
    </row>
    <row r="45" spans="1:15" ht="30" x14ac:dyDescent="0.25">
      <c r="A45" s="14" t="s">
        <v>85</v>
      </c>
      <c r="B45" s="15" t="s">
        <v>86</v>
      </c>
      <c r="C45" s="16">
        <v>530776.93999999994</v>
      </c>
      <c r="D45" s="16">
        <v>7261.79</v>
      </c>
      <c r="E45" s="16">
        <v>15483.76</v>
      </c>
      <c r="F45" s="16">
        <v>10980.78</v>
      </c>
      <c r="G45" s="16">
        <v>38501.019999999997</v>
      </c>
      <c r="H45" s="16">
        <v>35619.61</v>
      </c>
      <c r="I45" s="16">
        <v>34113.480000000003</v>
      </c>
      <c r="J45" s="16">
        <v>40258.589999999997</v>
      </c>
      <c r="K45" s="16">
        <v>35957.14</v>
      </c>
      <c r="L45" s="16">
        <v>44568.44</v>
      </c>
      <c r="M45" s="16">
        <v>88521.01</v>
      </c>
      <c r="N45" s="16">
        <v>38234.04</v>
      </c>
      <c r="O45" s="16">
        <v>141277.28</v>
      </c>
    </row>
    <row r="46" spans="1:15" ht="30" x14ac:dyDescent="0.25">
      <c r="A46" s="14" t="s">
        <v>87</v>
      </c>
      <c r="B46" s="15" t="s">
        <v>88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/>
    </row>
    <row r="47" spans="1:15" x14ac:dyDescent="0.25">
      <c r="A47" s="14" t="s">
        <v>89</v>
      </c>
      <c r="B47" s="15" t="s">
        <v>90</v>
      </c>
      <c r="C47" s="16">
        <v>40379.129999999997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22670.53</v>
      </c>
      <c r="L47" s="16">
        <v>6588.77</v>
      </c>
      <c r="M47" s="16">
        <v>9237.82</v>
      </c>
      <c r="N47" s="16">
        <v>0</v>
      </c>
      <c r="O47" s="16">
        <v>1882.01</v>
      </c>
    </row>
    <row r="48" spans="1:15" ht="45" x14ac:dyDescent="0.25">
      <c r="A48" s="14" t="s">
        <v>91</v>
      </c>
      <c r="B48" s="15" t="s">
        <v>92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/>
    </row>
    <row r="49" spans="1:15" ht="30" x14ac:dyDescent="0.25">
      <c r="A49" s="14" t="s">
        <v>93</v>
      </c>
      <c r="B49" s="15" t="s">
        <v>94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/>
    </row>
    <row r="50" spans="1:15" x14ac:dyDescent="0.25">
      <c r="A50" s="11">
        <v>4.5</v>
      </c>
      <c r="B50" s="12" t="s">
        <v>95</v>
      </c>
      <c r="C50" s="13">
        <f t="shared" ref="C50:O50" si="10">+C51</f>
        <v>1224668.8400000001</v>
      </c>
      <c r="D50" s="13">
        <f>+D51</f>
        <v>103428</v>
      </c>
      <c r="E50" s="13">
        <f t="shared" si="10"/>
        <v>133442.98000000001</v>
      </c>
      <c r="F50" s="13">
        <f t="shared" si="10"/>
        <v>137753.68</v>
      </c>
      <c r="G50" s="13">
        <f t="shared" si="10"/>
        <v>216059.08</v>
      </c>
      <c r="H50" s="13">
        <f t="shared" si="10"/>
        <v>190783.14</v>
      </c>
      <c r="I50" s="13">
        <f t="shared" si="10"/>
        <v>163636.46</v>
      </c>
      <c r="J50" s="13">
        <f t="shared" si="10"/>
        <v>60314.54</v>
      </c>
      <c r="K50" s="13">
        <f t="shared" si="10"/>
        <v>99980.28</v>
      </c>
      <c r="L50" s="13">
        <f t="shared" si="10"/>
        <v>65498.68</v>
      </c>
      <c r="M50" s="13">
        <f t="shared" si="10"/>
        <v>13443</v>
      </c>
      <c r="N50" s="13">
        <f t="shared" si="10"/>
        <v>35848</v>
      </c>
      <c r="O50" s="13">
        <f t="shared" si="10"/>
        <v>4481</v>
      </c>
    </row>
    <row r="51" spans="1:15" x14ac:dyDescent="0.25">
      <c r="A51" s="14" t="s">
        <v>96</v>
      </c>
      <c r="B51" s="15" t="s">
        <v>97</v>
      </c>
      <c r="C51" s="16">
        <v>1224668.8400000001</v>
      </c>
      <c r="D51" s="16">
        <v>103428</v>
      </c>
      <c r="E51" s="16">
        <v>133442.98000000001</v>
      </c>
      <c r="F51" s="16">
        <v>137753.68</v>
      </c>
      <c r="G51" s="16">
        <v>216059.08</v>
      </c>
      <c r="H51" s="16">
        <v>190783.14</v>
      </c>
      <c r="I51" s="16">
        <v>163636.46</v>
      </c>
      <c r="J51" s="16">
        <v>60314.54</v>
      </c>
      <c r="K51" s="16">
        <v>99980.28</v>
      </c>
      <c r="L51" s="16">
        <v>65498.68</v>
      </c>
      <c r="M51" s="16">
        <v>13443</v>
      </c>
      <c r="N51" s="16">
        <v>35848</v>
      </c>
      <c r="O51" s="16">
        <v>4481</v>
      </c>
    </row>
    <row r="52" spans="1:15" x14ac:dyDescent="0.25">
      <c r="A52" s="11">
        <v>5</v>
      </c>
      <c r="B52" s="12" t="s">
        <v>98</v>
      </c>
      <c r="C52" s="13">
        <f>+C53</f>
        <v>2223001.54</v>
      </c>
      <c r="D52" s="13">
        <f>+D53</f>
        <v>0</v>
      </c>
      <c r="E52" s="13">
        <f t="shared" ref="E52:N52" si="11">+E53</f>
        <v>0</v>
      </c>
      <c r="F52" s="13">
        <f t="shared" si="11"/>
        <v>0</v>
      </c>
      <c r="G52" s="13">
        <f t="shared" si="11"/>
        <v>0</v>
      </c>
      <c r="H52" s="13">
        <f t="shared" si="11"/>
        <v>0</v>
      </c>
      <c r="I52" s="13">
        <f t="shared" si="11"/>
        <v>0</v>
      </c>
      <c r="J52" s="13">
        <f t="shared" si="11"/>
        <v>1994</v>
      </c>
      <c r="K52" s="13">
        <f t="shared" si="11"/>
        <v>1059</v>
      </c>
      <c r="L52" s="13">
        <f t="shared" si="11"/>
        <v>144391</v>
      </c>
      <c r="M52" s="13">
        <f t="shared" si="11"/>
        <v>79254</v>
      </c>
      <c r="N52" s="13">
        <f t="shared" si="11"/>
        <v>71600</v>
      </c>
      <c r="O52" s="13">
        <f>+O53</f>
        <v>1924703.54</v>
      </c>
    </row>
    <row r="53" spans="1:15" x14ac:dyDescent="0.25">
      <c r="A53" s="11">
        <v>5.0999999999999996</v>
      </c>
      <c r="B53" s="12" t="s">
        <v>99</v>
      </c>
      <c r="C53" s="13">
        <f>SUM(C54:C64)</f>
        <v>2223001.54</v>
      </c>
      <c r="D53" s="13">
        <f>+D54+D56+D57+D58+D59+D60+D61+D62+D63+D55+D64</f>
        <v>0</v>
      </c>
      <c r="E53" s="13">
        <f t="shared" ref="E53:N53" si="12">+E54+E56+E57+E58+E59+E60+E61+E62+E63+E55+E64</f>
        <v>0</v>
      </c>
      <c r="F53" s="13">
        <f t="shared" si="12"/>
        <v>0</v>
      </c>
      <c r="G53" s="13">
        <f t="shared" si="12"/>
        <v>0</v>
      </c>
      <c r="H53" s="13">
        <f t="shared" si="12"/>
        <v>0</v>
      </c>
      <c r="I53" s="13">
        <f t="shared" si="12"/>
        <v>0</v>
      </c>
      <c r="J53" s="13">
        <f t="shared" si="12"/>
        <v>1994</v>
      </c>
      <c r="K53" s="13">
        <f t="shared" si="12"/>
        <v>1059</v>
      </c>
      <c r="L53" s="13">
        <f t="shared" si="12"/>
        <v>144391</v>
      </c>
      <c r="M53" s="13">
        <f t="shared" si="12"/>
        <v>79254</v>
      </c>
      <c r="N53" s="13">
        <f t="shared" si="12"/>
        <v>71600</v>
      </c>
      <c r="O53" s="13">
        <f>+O54+O56+O57+O58+O59+O60+O61+O62+O63+O55+O64</f>
        <v>1924703.54</v>
      </c>
    </row>
    <row r="54" spans="1:15" ht="30" x14ac:dyDescent="0.25">
      <c r="A54" s="17" t="s">
        <v>100</v>
      </c>
      <c r="B54" s="15" t="s">
        <v>101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/>
    </row>
    <row r="55" spans="1:15" ht="30" x14ac:dyDescent="0.25">
      <c r="A55" s="17" t="s">
        <v>102</v>
      </c>
      <c r="B55" s="15" t="s">
        <v>103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/>
    </row>
    <row r="56" spans="1:15" ht="30" x14ac:dyDescent="0.25">
      <c r="A56" s="17" t="s">
        <v>104</v>
      </c>
      <c r="B56" s="15" t="s">
        <v>105</v>
      </c>
      <c r="C56" s="16">
        <v>298115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1994</v>
      </c>
      <c r="K56" s="16">
        <v>949</v>
      </c>
      <c r="L56" s="16">
        <v>144318</v>
      </c>
      <c r="M56" s="16">
        <v>79254</v>
      </c>
      <c r="N56" s="16">
        <v>71600</v>
      </c>
      <c r="O56" s="16"/>
    </row>
    <row r="57" spans="1:15" ht="30" x14ac:dyDescent="0.25">
      <c r="A57" s="17" t="s">
        <v>106</v>
      </c>
      <c r="B57" s="15" t="s">
        <v>107</v>
      </c>
      <c r="C57" s="16">
        <v>11599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11599</v>
      </c>
    </row>
    <row r="58" spans="1:15" ht="30" x14ac:dyDescent="0.25">
      <c r="A58" s="17" t="s">
        <v>108</v>
      </c>
      <c r="B58" s="15" t="s">
        <v>109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/>
    </row>
    <row r="59" spans="1:15" ht="45" x14ac:dyDescent="0.25">
      <c r="A59" s="17" t="s">
        <v>110</v>
      </c>
      <c r="B59" s="15" t="s">
        <v>111</v>
      </c>
      <c r="C59" s="16">
        <v>183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110</v>
      </c>
      <c r="L59" s="16">
        <v>73</v>
      </c>
      <c r="M59" s="16">
        <v>0</v>
      </c>
      <c r="N59" s="16">
        <v>0</v>
      </c>
      <c r="O59" s="16"/>
    </row>
    <row r="60" spans="1:15" x14ac:dyDescent="0.25">
      <c r="A60" s="17" t="s">
        <v>112</v>
      </c>
      <c r="B60" s="15" t="s">
        <v>113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/>
    </row>
    <row r="61" spans="1:15" ht="45" x14ac:dyDescent="0.25">
      <c r="A61" s="17" t="s">
        <v>114</v>
      </c>
      <c r="B61" s="15" t="s">
        <v>115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/>
    </row>
    <row r="62" spans="1:15" ht="30" x14ac:dyDescent="0.25">
      <c r="A62" s="14" t="s">
        <v>116</v>
      </c>
      <c r="B62" s="22" t="s">
        <v>117</v>
      </c>
      <c r="C62" s="16">
        <v>469800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469800</v>
      </c>
    </row>
    <row r="63" spans="1:15" x14ac:dyDescent="0.25">
      <c r="A63" s="14" t="s">
        <v>118</v>
      </c>
      <c r="B63" s="22" t="s">
        <v>119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/>
    </row>
    <row r="64" spans="1:15" x14ac:dyDescent="0.25">
      <c r="A64" s="14" t="s">
        <v>120</v>
      </c>
      <c r="B64" s="22" t="s">
        <v>121</v>
      </c>
      <c r="C64" s="16">
        <v>1443304.54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1443304.54</v>
      </c>
    </row>
    <row r="65" spans="1:15" x14ac:dyDescent="0.25">
      <c r="A65" s="11">
        <v>6</v>
      </c>
      <c r="B65" s="12" t="s">
        <v>122</v>
      </c>
      <c r="C65" s="13">
        <f>+C66</f>
        <v>21033597.18</v>
      </c>
      <c r="D65" s="13">
        <f>+D66</f>
        <v>4008250.51</v>
      </c>
      <c r="E65" s="13">
        <f t="shared" ref="E65:O65" si="13">+E66</f>
        <v>2795960.4000000004</v>
      </c>
      <c r="F65" s="13">
        <f t="shared" si="13"/>
        <v>1592139.4100000001</v>
      </c>
      <c r="G65" s="13">
        <f t="shared" si="13"/>
        <v>1425702.9</v>
      </c>
      <c r="H65" s="13">
        <f t="shared" si="13"/>
        <v>882436.35</v>
      </c>
      <c r="I65" s="13">
        <f t="shared" si="13"/>
        <v>1445249.6099999999</v>
      </c>
      <c r="J65" s="13">
        <f t="shared" si="13"/>
        <v>631923.12</v>
      </c>
      <c r="K65" s="13">
        <f t="shared" si="13"/>
        <v>1379797.65</v>
      </c>
      <c r="L65" s="13">
        <f t="shared" si="13"/>
        <v>3187476.15</v>
      </c>
      <c r="M65" s="13">
        <f t="shared" si="13"/>
        <v>1721061.21</v>
      </c>
      <c r="N65" s="13">
        <f t="shared" si="13"/>
        <v>873232.45</v>
      </c>
      <c r="O65" s="13">
        <f t="shared" si="13"/>
        <v>1090367.42</v>
      </c>
    </row>
    <row r="66" spans="1:15" x14ac:dyDescent="0.25">
      <c r="A66" s="11">
        <v>6.1</v>
      </c>
      <c r="B66" s="12" t="s">
        <v>123</v>
      </c>
      <c r="C66" s="13">
        <f>SUM(C67:C81)</f>
        <v>21033597.18</v>
      </c>
      <c r="D66" s="13">
        <f>+D67+D68+D69+D70+D71+D72+D73+D74+D75+D76+D77+D78+D79+D80+D81</f>
        <v>4008250.51</v>
      </c>
      <c r="E66" s="13">
        <f t="shared" ref="E66:N66" si="14">+E67+E68+E69+E70+E71+E72+E73+E74+E75+E76+E77+E78+E79+E80+E81</f>
        <v>2795960.4000000004</v>
      </c>
      <c r="F66" s="13">
        <f t="shared" si="14"/>
        <v>1592139.4100000001</v>
      </c>
      <c r="G66" s="13">
        <f t="shared" si="14"/>
        <v>1425702.9</v>
      </c>
      <c r="H66" s="13">
        <f t="shared" si="14"/>
        <v>882436.35</v>
      </c>
      <c r="I66" s="13">
        <f t="shared" si="14"/>
        <v>1445249.6099999999</v>
      </c>
      <c r="J66" s="13">
        <f t="shared" si="14"/>
        <v>631923.12</v>
      </c>
      <c r="K66" s="13">
        <f t="shared" si="14"/>
        <v>1379797.65</v>
      </c>
      <c r="L66" s="13">
        <f t="shared" si="14"/>
        <v>3187476.15</v>
      </c>
      <c r="M66" s="13">
        <f t="shared" si="14"/>
        <v>1721061.21</v>
      </c>
      <c r="N66" s="13">
        <f t="shared" si="14"/>
        <v>873232.45</v>
      </c>
      <c r="O66" s="13">
        <f>+O67+O68+O69+O70+O71+O72+O73+O74+O75+O76+O77+O78+O79+O80+O81</f>
        <v>1090367.42</v>
      </c>
    </row>
    <row r="67" spans="1:15" x14ac:dyDescent="0.25">
      <c r="A67" s="14" t="s">
        <v>124</v>
      </c>
      <c r="B67" s="15" t="s">
        <v>125</v>
      </c>
      <c r="C67" s="16">
        <v>0</v>
      </c>
      <c r="D67" s="16">
        <v>0</v>
      </c>
      <c r="E67" s="16">
        <v>0</v>
      </c>
      <c r="F67" s="16"/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/>
    </row>
    <row r="68" spans="1:15" x14ac:dyDescent="0.25">
      <c r="A68" s="14" t="s">
        <v>126</v>
      </c>
      <c r="B68" s="15" t="s">
        <v>41</v>
      </c>
      <c r="C68" s="16">
        <v>251857</v>
      </c>
      <c r="D68" s="16">
        <v>16877</v>
      </c>
      <c r="E68" s="16">
        <v>0</v>
      </c>
      <c r="F68" s="16">
        <v>1418</v>
      </c>
      <c r="G68" s="16">
        <v>31636</v>
      </c>
      <c r="H68" s="16">
        <v>8362</v>
      </c>
      <c r="I68" s="16">
        <v>25782</v>
      </c>
      <c r="J68" s="16">
        <v>8865</v>
      </c>
      <c r="K68" s="16">
        <v>21107</v>
      </c>
      <c r="L68" s="16">
        <v>48947</v>
      </c>
      <c r="M68" s="16">
        <v>1690</v>
      </c>
      <c r="N68" s="16">
        <v>20365</v>
      </c>
      <c r="O68" s="16">
        <v>66808</v>
      </c>
    </row>
    <row r="69" spans="1:15" ht="45" x14ac:dyDescent="0.25">
      <c r="A69" s="14" t="s">
        <v>127</v>
      </c>
      <c r="B69" s="15" t="s">
        <v>128</v>
      </c>
      <c r="C69" s="16">
        <v>3520198.3</v>
      </c>
      <c r="D69" s="16">
        <v>117418</v>
      </c>
      <c r="E69" s="16">
        <v>173754</v>
      </c>
      <c r="F69" s="16">
        <v>206291</v>
      </c>
      <c r="G69" s="16">
        <v>250860</v>
      </c>
      <c r="H69" s="16">
        <v>329157.03999999998</v>
      </c>
      <c r="I69" s="16">
        <v>314698.90000000002</v>
      </c>
      <c r="J69" s="16">
        <v>120863</v>
      </c>
      <c r="K69" s="16">
        <v>453087.96</v>
      </c>
      <c r="L69" s="16">
        <v>331277.58</v>
      </c>
      <c r="M69" s="16">
        <v>363944.16</v>
      </c>
      <c r="N69" s="16">
        <v>419619.02</v>
      </c>
      <c r="O69" s="16">
        <v>439227.64</v>
      </c>
    </row>
    <row r="70" spans="1:15" x14ac:dyDescent="0.25">
      <c r="A70" s="14" t="s">
        <v>129</v>
      </c>
      <c r="B70" s="15" t="s">
        <v>130</v>
      </c>
      <c r="C70" s="16">
        <v>253195.48</v>
      </c>
      <c r="D70" s="16">
        <v>57245.52</v>
      </c>
      <c r="E70" s="16">
        <v>57245.52</v>
      </c>
      <c r="F70" s="16">
        <v>0</v>
      </c>
      <c r="G70" s="16">
        <v>57245.2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43461</v>
      </c>
      <c r="O70" s="16">
        <v>37998.239999999998</v>
      </c>
    </row>
    <row r="71" spans="1:15" x14ac:dyDescent="0.25">
      <c r="A71" s="14" t="s">
        <v>131</v>
      </c>
      <c r="B71" s="15" t="s">
        <v>132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/>
    </row>
    <row r="72" spans="1:15" x14ac:dyDescent="0.25">
      <c r="A72" s="14" t="s">
        <v>133</v>
      </c>
      <c r="B72" s="15" t="s">
        <v>134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/>
    </row>
    <row r="73" spans="1:15" x14ac:dyDescent="0.25">
      <c r="A73" s="14" t="s">
        <v>135</v>
      </c>
      <c r="B73" s="15" t="s">
        <v>136</v>
      </c>
      <c r="C73" s="16">
        <v>2463684.11</v>
      </c>
      <c r="D73" s="16">
        <v>56745.120000000003</v>
      </c>
      <c r="E73" s="16">
        <v>-114022.12</v>
      </c>
      <c r="F73" s="16">
        <v>57787.6</v>
      </c>
      <c r="G73" s="16">
        <v>2.9</v>
      </c>
      <c r="H73" s="16">
        <v>0</v>
      </c>
      <c r="I73" s="16">
        <v>392839</v>
      </c>
      <c r="J73" s="16">
        <v>17000</v>
      </c>
      <c r="K73" s="16">
        <v>0</v>
      </c>
      <c r="L73" s="16">
        <v>2052771.22</v>
      </c>
      <c r="M73" s="16">
        <v>40</v>
      </c>
      <c r="N73" s="16">
        <v>0</v>
      </c>
      <c r="O73" s="16">
        <v>520.39</v>
      </c>
    </row>
    <row r="74" spans="1:15" ht="45" x14ac:dyDescent="0.25">
      <c r="A74" s="14" t="s">
        <v>137</v>
      </c>
      <c r="B74" s="15" t="s">
        <v>138</v>
      </c>
      <c r="C74" s="16">
        <v>373350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373350</v>
      </c>
      <c r="L74" s="16">
        <v>0</v>
      </c>
      <c r="M74" s="16">
        <v>0</v>
      </c>
      <c r="N74" s="16">
        <v>0</v>
      </c>
      <c r="O74" s="16">
        <v>0</v>
      </c>
    </row>
    <row r="75" spans="1:15" ht="30" x14ac:dyDescent="0.25">
      <c r="A75" s="14" t="s">
        <v>139</v>
      </c>
      <c r="B75" s="15" t="s">
        <v>140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/>
    </row>
    <row r="76" spans="1:15" x14ac:dyDescent="0.25">
      <c r="A76" s="14" t="s">
        <v>141</v>
      </c>
      <c r="B76" s="15" t="s">
        <v>142</v>
      </c>
      <c r="C76" s="16">
        <v>496172.65</v>
      </c>
      <c r="D76" s="16">
        <v>378.25</v>
      </c>
      <c r="E76" s="16">
        <v>6334.2</v>
      </c>
      <c r="F76" s="16">
        <v>3158.97</v>
      </c>
      <c r="G76" s="16">
        <v>13443.44</v>
      </c>
      <c r="H76" s="16">
        <v>5651.32</v>
      </c>
      <c r="I76" s="16">
        <v>5326.59</v>
      </c>
      <c r="J76" s="16">
        <v>5611.2</v>
      </c>
      <c r="K76" s="16">
        <v>5979.72</v>
      </c>
      <c r="L76" s="16">
        <v>5726.19</v>
      </c>
      <c r="M76" s="16">
        <v>187936.89</v>
      </c>
      <c r="N76" s="16">
        <v>133004.73000000001</v>
      </c>
      <c r="O76" s="16">
        <v>123621.15</v>
      </c>
    </row>
    <row r="77" spans="1:15" ht="30" x14ac:dyDescent="0.25">
      <c r="A77" s="14" t="s">
        <v>143</v>
      </c>
      <c r="B77" s="15" t="s">
        <v>144</v>
      </c>
      <c r="C77" s="16">
        <v>70686.27</v>
      </c>
      <c r="D77" s="16">
        <v>19682.240000000002</v>
      </c>
      <c r="E77" s="16">
        <v>0</v>
      </c>
      <c r="F77" s="16">
        <v>4350</v>
      </c>
      <c r="G77" s="16">
        <v>0</v>
      </c>
      <c r="H77" s="16">
        <v>10025.879999999999</v>
      </c>
      <c r="I77" s="16">
        <v>6870</v>
      </c>
      <c r="J77" s="16">
        <v>13050</v>
      </c>
      <c r="K77" s="16">
        <v>4254.3900000000003</v>
      </c>
      <c r="L77" s="16">
        <v>10509.6</v>
      </c>
      <c r="M77" s="16">
        <v>1712.16</v>
      </c>
      <c r="N77" s="16">
        <v>0</v>
      </c>
      <c r="O77" s="16">
        <v>232</v>
      </c>
    </row>
    <row r="78" spans="1:15" x14ac:dyDescent="0.25">
      <c r="A78" s="14" t="s">
        <v>145</v>
      </c>
      <c r="B78" s="15" t="s">
        <v>146</v>
      </c>
      <c r="C78" s="16">
        <v>13233915.050000001</v>
      </c>
      <c r="D78" s="16">
        <v>3712184.38</v>
      </c>
      <c r="E78" s="16">
        <v>2625208.6</v>
      </c>
      <c r="F78" s="16">
        <v>1301211.8400000001</v>
      </c>
      <c r="G78" s="16">
        <v>1026565.36</v>
      </c>
      <c r="H78" s="16">
        <v>522050.11</v>
      </c>
      <c r="I78" s="16">
        <v>686289.12</v>
      </c>
      <c r="J78" s="16">
        <v>466533.92</v>
      </c>
      <c r="K78" s="16">
        <v>438102.16</v>
      </c>
      <c r="L78" s="16">
        <v>714431.56</v>
      </c>
      <c r="M78" s="16">
        <v>1081037</v>
      </c>
      <c r="N78" s="16">
        <v>240134</v>
      </c>
      <c r="O78" s="16">
        <v>420167</v>
      </c>
    </row>
    <row r="79" spans="1:15" ht="45" x14ac:dyDescent="0.25">
      <c r="A79" s="14" t="s">
        <v>147</v>
      </c>
      <c r="B79" s="15" t="s">
        <v>148</v>
      </c>
      <c r="C79" s="16">
        <v>129838</v>
      </c>
      <c r="D79" s="16">
        <v>0</v>
      </c>
      <c r="E79" s="16">
        <v>0</v>
      </c>
      <c r="F79" s="16">
        <v>0</v>
      </c>
      <c r="G79" s="16">
        <v>23628</v>
      </c>
      <c r="H79" s="16">
        <v>1074</v>
      </c>
      <c r="I79" s="16">
        <v>2000</v>
      </c>
      <c r="J79" s="16">
        <v>0</v>
      </c>
      <c r="K79" s="16">
        <v>3500</v>
      </c>
      <c r="L79" s="16">
        <v>19332</v>
      </c>
      <c r="M79" s="16">
        <v>79338</v>
      </c>
      <c r="N79" s="16">
        <v>966</v>
      </c>
      <c r="O79" s="16">
        <v>0</v>
      </c>
    </row>
    <row r="80" spans="1:15" x14ac:dyDescent="0.25">
      <c r="A80" s="14" t="s">
        <v>149</v>
      </c>
      <c r="B80" s="15" t="s">
        <v>150</v>
      </c>
      <c r="C80" s="16">
        <v>240700.32</v>
      </c>
      <c r="D80" s="16">
        <v>27720</v>
      </c>
      <c r="E80" s="16">
        <v>47440.2</v>
      </c>
      <c r="F80" s="16">
        <v>17922</v>
      </c>
      <c r="G80" s="16">
        <v>22322</v>
      </c>
      <c r="H80" s="16">
        <v>6116</v>
      </c>
      <c r="I80" s="16">
        <v>11444</v>
      </c>
      <c r="J80" s="16">
        <v>0</v>
      </c>
      <c r="K80" s="16">
        <v>80416.42</v>
      </c>
      <c r="L80" s="16">
        <v>4481</v>
      </c>
      <c r="M80" s="16">
        <v>5363</v>
      </c>
      <c r="N80" s="16">
        <v>15682.7</v>
      </c>
      <c r="O80" s="16">
        <v>1793</v>
      </c>
    </row>
    <row r="81" spans="1:15" x14ac:dyDescent="0.25">
      <c r="A81" s="14" t="s">
        <v>151</v>
      </c>
      <c r="B81" s="22" t="s">
        <v>152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/>
    </row>
    <row r="82" spans="1:15" x14ac:dyDescent="0.25">
      <c r="A82" s="19">
        <v>7</v>
      </c>
      <c r="B82" s="12" t="s">
        <v>153</v>
      </c>
      <c r="C82" s="13">
        <f>SUM(C83:C84)</f>
        <v>213153</v>
      </c>
      <c r="D82" s="13">
        <f t="shared" ref="D82:O82" si="15">SUM(D83:D84)</f>
        <v>0</v>
      </c>
      <c r="E82" s="13">
        <f t="shared" si="15"/>
        <v>0</v>
      </c>
      <c r="F82" s="13">
        <f>SUM(F83:F84)</f>
        <v>208108</v>
      </c>
      <c r="G82" s="13">
        <f t="shared" si="15"/>
        <v>5045</v>
      </c>
      <c r="H82" s="13">
        <f t="shared" si="15"/>
        <v>0</v>
      </c>
      <c r="I82" s="13">
        <f t="shared" si="15"/>
        <v>0</v>
      </c>
      <c r="J82" s="13">
        <f t="shared" si="15"/>
        <v>0</v>
      </c>
      <c r="K82" s="13">
        <f t="shared" si="15"/>
        <v>0</v>
      </c>
      <c r="L82" s="13">
        <f t="shared" si="15"/>
        <v>0</v>
      </c>
      <c r="M82" s="13">
        <f t="shared" si="15"/>
        <v>0</v>
      </c>
      <c r="N82" s="13">
        <f t="shared" si="15"/>
        <v>0</v>
      </c>
      <c r="O82" s="13">
        <f t="shared" si="15"/>
        <v>0</v>
      </c>
    </row>
    <row r="83" spans="1:15" x14ac:dyDescent="0.25">
      <c r="A83" s="24">
        <v>7.3</v>
      </c>
      <c r="B83" s="25" t="s">
        <v>154</v>
      </c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0</v>
      </c>
      <c r="L83" s="26">
        <v>0</v>
      </c>
      <c r="M83" s="26">
        <v>0</v>
      </c>
      <c r="N83" s="26">
        <v>0</v>
      </c>
      <c r="O83" s="26"/>
    </row>
    <row r="84" spans="1:15" x14ac:dyDescent="0.25">
      <c r="A84" s="14">
        <v>7.9</v>
      </c>
      <c r="B84" t="s">
        <v>155</v>
      </c>
      <c r="C84" s="16">
        <v>213153</v>
      </c>
      <c r="D84" s="16">
        <v>0</v>
      </c>
      <c r="E84" s="16">
        <v>0</v>
      </c>
      <c r="F84" s="16">
        <v>208108</v>
      </c>
      <c r="G84" s="16">
        <v>5045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/>
    </row>
    <row r="85" spans="1:15" ht="45" x14ac:dyDescent="0.25">
      <c r="A85" s="11">
        <v>8</v>
      </c>
      <c r="B85" s="12" t="s">
        <v>156</v>
      </c>
      <c r="C85" s="13">
        <f>+C86+C97+C101</f>
        <v>301034346.41999996</v>
      </c>
      <c r="D85" s="13">
        <f>+D86+D97+D101</f>
        <v>21873176.770000003</v>
      </c>
      <c r="E85" s="13">
        <f t="shared" ref="E85:O85" si="16">+E86+E97+E101</f>
        <v>25790507.650000002</v>
      </c>
      <c r="F85" s="13">
        <f t="shared" si="16"/>
        <v>35402720.980000004</v>
      </c>
      <c r="G85" s="13">
        <f t="shared" si="16"/>
        <v>24942941.780000001</v>
      </c>
      <c r="H85" s="13">
        <f t="shared" si="16"/>
        <v>16491323.84</v>
      </c>
      <c r="I85" s="13">
        <f t="shared" si="16"/>
        <v>23573346.48</v>
      </c>
      <c r="J85" s="13">
        <f t="shared" si="16"/>
        <v>22512328.710000001</v>
      </c>
      <c r="K85" s="13">
        <f t="shared" si="16"/>
        <v>20766316.84</v>
      </c>
      <c r="L85" s="13">
        <f t="shared" si="16"/>
        <v>28525308.240000002</v>
      </c>
      <c r="M85" s="13">
        <f t="shared" si="16"/>
        <v>21382783.420000006</v>
      </c>
      <c r="N85" s="13">
        <f t="shared" si="16"/>
        <v>28627428.199999996</v>
      </c>
      <c r="O85" s="13">
        <f t="shared" si="16"/>
        <v>31146163.509999998</v>
      </c>
    </row>
    <row r="86" spans="1:15" x14ac:dyDescent="0.25">
      <c r="A86" s="11">
        <v>8.1</v>
      </c>
      <c r="B86" s="12" t="s">
        <v>157</v>
      </c>
      <c r="C86" s="13">
        <f t="shared" ref="C86:L86" si="17">+C87+C88+C89+C90+C91+C92+C93+C94+C95+C96</f>
        <v>162816297.16</v>
      </c>
      <c r="D86" s="13">
        <f t="shared" si="17"/>
        <v>11521322.190000001</v>
      </c>
      <c r="E86" s="13">
        <f t="shared" si="17"/>
        <v>15045355.950000001</v>
      </c>
      <c r="F86" s="13">
        <f t="shared" si="17"/>
        <v>10050866.4</v>
      </c>
      <c r="G86" s="13">
        <f t="shared" si="17"/>
        <v>14591087.200000001</v>
      </c>
      <c r="H86" s="13">
        <f t="shared" si="17"/>
        <v>6139469.2599999998</v>
      </c>
      <c r="I86" s="13">
        <f t="shared" si="17"/>
        <v>13221491.9</v>
      </c>
      <c r="J86" s="13">
        <f t="shared" si="17"/>
        <v>12160474.130000001</v>
      </c>
      <c r="K86" s="13">
        <f t="shared" si="17"/>
        <v>10414462.26</v>
      </c>
      <c r="L86" s="13">
        <f t="shared" si="17"/>
        <v>18173453.660000004</v>
      </c>
      <c r="M86" s="13">
        <f>+M87+M88+M89+M90+M91+M92+M93+M94+M95+M96</f>
        <v>10083238.970000003</v>
      </c>
      <c r="N86" s="13">
        <f t="shared" ref="N86:O86" si="18">+N87+N88+N89+N90+N91+N92+N93+N94+N95+N96</f>
        <v>19763472.319999997</v>
      </c>
      <c r="O86" s="13">
        <f t="shared" si="18"/>
        <v>21651602.919999998</v>
      </c>
    </row>
    <row r="87" spans="1:15" x14ac:dyDescent="0.25">
      <c r="A87" s="14" t="s">
        <v>158</v>
      </c>
      <c r="B87" s="15" t="s">
        <v>159</v>
      </c>
      <c r="C87" s="16">
        <v>85605457.859999999</v>
      </c>
      <c r="D87" s="16">
        <v>7012141.5800000001</v>
      </c>
      <c r="E87" s="16">
        <v>10148147.960000001</v>
      </c>
      <c r="F87" s="16">
        <v>6098375.5499999998</v>
      </c>
      <c r="G87" s="16">
        <v>11083776.210000001</v>
      </c>
      <c r="H87" s="16">
        <v>4236545.99</v>
      </c>
      <c r="I87" s="16">
        <v>6956205.3499999996</v>
      </c>
      <c r="J87" s="16">
        <v>6534562.9699999997</v>
      </c>
      <c r="K87" s="16">
        <v>7693934.7400000002</v>
      </c>
      <c r="L87" s="16">
        <v>6409959.96</v>
      </c>
      <c r="M87" s="16">
        <v>6293576.2400000002</v>
      </c>
      <c r="N87" s="16">
        <v>6724847.8099999996</v>
      </c>
      <c r="O87" s="1">
        <v>6413383.5</v>
      </c>
    </row>
    <row r="88" spans="1:15" x14ac:dyDescent="0.25">
      <c r="A88" s="14" t="s">
        <v>160</v>
      </c>
      <c r="B88" s="15" t="s">
        <v>161</v>
      </c>
      <c r="C88" s="16">
        <v>35183708.520000003</v>
      </c>
      <c r="D88" s="16">
        <v>3069791.51</v>
      </c>
      <c r="E88" s="16">
        <v>2602937.29</v>
      </c>
      <c r="F88" s="16">
        <v>1629684.72</v>
      </c>
      <c r="G88" s="16">
        <v>2429059.33</v>
      </c>
      <c r="H88" s="16">
        <v>0</v>
      </c>
      <c r="I88" s="16">
        <v>4420694.22</v>
      </c>
      <c r="J88" s="16">
        <v>1575291.15</v>
      </c>
      <c r="K88" s="16">
        <v>1817039.12</v>
      </c>
      <c r="L88" s="16">
        <v>1514728.15</v>
      </c>
      <c r="M88" s="16">
        <v>1745996.31</v>
      </c>
      <c r="N88" s="16">
        <v>1667011.18</v>
      </c>
      <c r="O88" s="1">
        <v>12711475.539999999</v>
      </c>
    </row>
    <row r="89" spans="1:15" x14ac:dyDescent="0.25">
      <c r="A89" s="14" t="s">
        <v>162</v>
      </c>
      <c r="B89" s="15" t="s">
        <v>163</v>
      </c>
      <c r="C89" s="16">
        <v>5088860.79</v>
      </c>
      <c r="D89" s="16">
        <v>456992.37</v>
      </c>
      <c r="E89" s="16">
        <v>382487.08</v>
      </c>
      <c r="F89" s="16">
        <v>382487.09</v>
      </c>
      <c r="G89" s="16">
        <v>618953.85</v>
      </c>
      <c r="H89" s="16">
        <v>404860.37</v>
      </c>
      <c r="I89" s="16">
        <v>382487.11</v>
      </c>
      <c r="J89" s="16">
        <v>443236.93</v>
      </c>
      <c r="K89" s="16">
        <v>382487.11</v>
      </c>
      <c r="L89" s="16">
        <v>382487.11</v>
      </c>
      <c r="M89" s="16">
        <v>487153.55</v>
      </c>
      <c r="N89" s="16">
        <v>382487.11</v>
      </c>
      <c r="O89" s="1">
        <v>382741.11</v>
      </c>
    </row>
    <row r="90" spans="1:15" x14ac:dyDescent="0.25">
      <c r="A90" s="14" t="s">
        <v>164</v>
      </c>
      <c r="B90" s="15" t="s">
        <v>165</v>
      </c>
      <c r="C90" s="16">
        <v>971721.67</v>
      </c>
      <c r="D90" s="16">
        <v>98444.88</v>
      </c>
      <c r="E90" s="16">
        <v>90448.22</v>
      </c>
      <c r="F90" s="16">
        <v>59361.39</v>
      </c>
      <c r="G90" s="16">
        <v>71019.199999999997</v>
      </c>
      <c r="H90" s="16">
        <v>88459.67</v>
      </c>
      <c r="I90" s="16">
        <v>78412</v>
      </c>
      <c r="J90" s="16">
        <v>81643.22</v>
      </c>
      <c r="K90" s="16">
        <v>84897.46</v>
      </c>
      <c r="L90" s="16">
        <v>83364.19</v>
      </c>
      <c r="M90" s="16">
        <v>75732.33</v>
      </c>
      <c r="N90" s="16">
        <v>85238.6</v>
      </c>
      <c r="O90" s="1">
        <v>74700.509999999995</v>
      </c>
    </row>
    <row r="91" spans="1:15" ht="30" x14ac:dyDescent="0.25">
      <c r="A91" s="14" t="s">
        <v>166</v>
      </c>
      <c r="B91" s="15" t="s">
        <v>167</v>
      </c>
      <c r="C91" s="16">
        <v>1499499.02</v>
      </c>
      <c r="D91" s="16">
        <v>153105.4</v>
      </c>
      <c r="E91" s="16">
        <v>270735.56</v>
      </c>
      <c r="F91" s="16">
        <v>123494.3</v>
      </c>
      <c r="G91" s="16">
        <v>118822.74</v>
      </c>
      <c r="H91" s="16">
        <v>96290.67</v>
      </c>
      <c r="I91" s="16">
        <v>0</v>
      </c>
      <c r="J91" s="16">
        <v>108908.3</v>
      </c>
      <c r="K91" s="16">
        <v>124893.57</v>
      </c>
      <c r="L91" s="16">
        <v>128694.46</v>
      </c>
      <c r="M91" s="16">
        <v>108029.03</v>
      </c>
      <c r="N91" s="16">
        <v>139806.19</v>
      </c>
      <c r="O91" s="1">
        <v>126718.8</v>
      </c>
    </row>
    <row r="92" spans="1:15" x14ac:dyDescent="0.25">
      <c r="A92" s="14" t="s">
        <v>168</v>
      </c>
      <c r="B92" s="15" t="s">
        <v>169</v>
      </c>
      <c r="C92" s="16">
        <v>3528303.67</v>
      </c>
      <c r="D92" s="16">
        <v>239848.31</v>
      </c>
      <c r="E92" s="16">
        <v>332606.7</v>
      </c>
      <c r="F92" s="16">
        <v>342623.21</v>
      </c>
      <c r="G92" s="16">
        <v>252609.74</v>
      </c>
      <c r="H92" s="16">
        <v>275615.42</v>
      </c>
      <c r="I92" s="16">
        <v>284477.08</v>
      </c>
      <c r="J92" s="16">
        <v>297885.42</v>
      </c>
      <c r="K92" s="16">
        <v>294364.11</v>
      </c>
      <c r="L92" s="16">
        <v>357646.64</v>
      </c>
      <c r="M92" s="16">
        <v>239647.23</v>
      </c>
      <c r="N92" s="16">
        <v>271170.45</v>
      </c>
      <c r="O92" s="1">
        <v>339809.36</v>
      </c>
    </row>
    <row r="93" spans="1:15" x14ac:dyDescent="0.25">
      <c r="A93" s="14" t="s">
        <v>170</v>
      </c>
      <c r="B93" s="15" t="s">
        <v>171</v>
      </c>
      <c r="C93" s="16">
        <v>202177.75</v>
      </c>
      <c r="D93" s="16">
        <v>16846.14</v>
      </c>
      <c r="E93" s="16">
        <v>16846.14</v>
      </c>
      <c r="F93" s="16">
        <v>16846.14</v>
      </c>
      <c r="G93" s="16">
        <v>16846.13</v>
      </c>
      <c r="H93" s="16">
        <v>16846.14</v>
      </c>
      <c r="I93" s="16">
        <v>16846.14</v>
      </c>
      <c r="J93" s="16">
        <v>16846.14</v>
      </c>
      <c r="K93" s="16">
        <v>16846.150000000001</v>
      </c>
      <c r="L93" s="16">
        <v>16846.150000000001</v>
      </c>
      <c r="M93" s="16">
        <v>16846.150000000001</v>
      </c>
      <c r="N93" s="16">
        <v>16846.150000000001</v>
      </c>
      <c r="O93" s="1">
        <v>16870.18</v>
      </c>
    </row>
    <row r="94" spans="1:15" x14ac:dyDescent="0.25">
      <c r="A94" s="14" t="s">
        <v>172</v>
      </c>
      <c r="B94" s="15" t="s">
        <v>173</v>
      </c>
      <c r="C94" s="16">
        <v>12989654.59</v>
      </c>
      <c r="D94" s="16">
        <v>474152</v>
      </c>
      <c r="E94" s="16">
        <v>1201147</v>
      </c>
      <c r="F94" s="16">
        <v>1397994</v>
      </c>
      <c r="G94" s="16">
        <v>0</v>
      </c>
      <c r="H94" s="16">
        <v>1020851</v>
      </c>
      <c r="I94" s="16">
        <v>1082370</v>
      </c>
      <c r="J94" s="16">
        <v>3102100</v>
      </c>
      <c r="K94" s="16">
        <v>0</v>
      </c>
      <c r="L94" s="16">
        <v>1279727</v>
      </c>
      <c r="M94" s="16">
        <v>996012</v>
      </c>
      <c r="N94" s="16">
        <v>1118044</v>
      </c>
      <c r="O94" s="16">
        <v>1317257.5900000001</v>
      </c>
    </row>
    <row r="95" spans="1:15" x14ac:dyDescent="0.25">
      <c r="A95" s="14" t="s">
        <v>174</v>
      </c>
      <c r="B95" s="15" t="s">
        <v>175</v>
      </c>
      <c r="C95" s="16">
        <v>17249000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8000000</v>
      </c>
      <c r="M95" s="16">
        <v>0</v>
      </c>
      <c r="N95" s="16">
        <v>9000000</v>
      </c>
      <c r="O95" s="16">
        <v>249000</v>
      </c>
    </row>
    <row r="96" spans="1:15" ht="30" x14ac:dyDescent="0.25">
      <c r="A96" s="14" t="s">
        <v>176</v>
      </c>
      <c r="B96" s="15" t="s">
        <v>177</v>
      </c>
      <c r="C96" s="16">
        <v>497913.29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120246.13</v>
      </c>
      <c r="N96" s="16">
        <v>358020.83</v>
      </c>
      <c r="O96" s="16">
        <v>19646.330000000002</v>
      </c>
    </row>
    <row r="97" spans="1:15" x14ac:dyDescent="0.25">
      <c r="A97" s="11">
        <v>8.1999999999999993</v>
      </c>
      <c r="B97" s="12" t="s">
        <v>178</v>
      </c>
      <c r="C97" s="13">
        <f t="shared" ref="C97:O97" si="19">+C98+C99+C100</f>
        <v>121246457.55</v>
      </c>
      <c r="D97" s="13">
        <f t="shared" si="19"/>
        <v>10351854.58</v>
      </c>
      <c r="E97" s="13">
        <f t="shared" si="19"/>
        <v>10351854.58</v>
      </c>
      <c r="F97" s="13">
        <f t="shared" si="19"/>
        <v>10351854.58</v>
      </c>
      <c r="G97" s="13">
        <f t="shared" si="19"/>
        <v>10351854.58</v>
      </c>
      <c r="H97" s="13">
        <f t="shared" si="19"/>
        <v>10351854.58</v>
      </c>
      <c r="I97" s="13">
        <f t="shared" si="19"/>
        <v>10351854.58</v>
      </c>
      <c r="J97" s="13">
        <f t="shared" si="19"/>
        <v>10351854.58</v>
      </c>
      <c r="K97" s="13">
        <f t="shared" si="19"/>
        <v>10351854.58</v>
      </c>
      <c r="L97" s="13">
        <f t="shared" si="19"/>
        <v>10351854.58</v>
      </c>
      <c r="M97" s="13">
        <f t="shared" si="19"/>
        <v>10351851.58</v>
      </c>
      <c r="N97" s="13">
        <f t="shared" si="19"/>
        <v>8863955.8800000008</v>
      </c>
      <c r="O97" s="13">
        <f t="shared" si="19"/>
        <v>8863958.8699999992</v>
      </c>
    </row>
    <row r="98" spans="1:15" ht="30" x14ac:dyDescent="0.25">
      <c r="A98" s="14" t="s">
        <v>179</v>
      </c>
      <c r="B98" s="15" t="s">
        <v>180</v>
      </c>
      <c r="C98" s="16">
        <v>14878987</v>
      </c>
      <c r="D98" s="16">
        <v>1487898.7</v>
      </c>
      <c r="E98" s="16">
        <v>1487898.7</v>
      </c>
      <c r="F98" s="16">
        <v>1487898.7</v>
      </c>
      <c r="G98" s="16">
        <v>1487898.7</v>
      </c>
      <c r="H98" s="16">
        <v>1487898.7</v>
      </c>
      <c r="I98" s="16">
        <v>1487898.7</v>
      </c>
      <c r="J98" s="16">
        <v>1487898.7</v>
      </c>
      <c r="K98" s="16">
        <v>1487898.7</v>
      </c>
      <c r="L98" s="16">
        <v>1487898.7</v>
      </c>
      <c r="M98" s="16">
        <v>1487895.7</v>
      </c>
      <c r="N98" s="16">
        <v>0</v>
      </c>
      <c r="O98" s="16">
        <v>3</v>
      </c>
    </row>
    <row r="99" spans="1:15" ht="30" x14ac:dyDescent="0.25">
      <c r="A99" s="17" t="s">
        <v>181</v>
      </c>
      <c r="B99" s="15" t="s">
        <v>182</v>
      </c>
      <c r="C99" s="16">
        <v>106367470.55</v>
      </c>
      <c r="D99" s="16">
        <v>8863955.8800000008</v>
      </c>
      <c r="E99" s="16">
        <v>8863955.8800000008</v>
      </c>
      <c r="F99" s="16">
        <v>8863955.8800000008</v>
      </c>
      <c r="G99" s="16">
        <v>8863955.8800000008</v>
      </c>
      <c r="H99" s="16">
        <v>8863955.8800000008</v>
      </c>
      <c r="I99" s="16">
        <v>8863955.8800000008</v>
      </c>
      <c r="J99" s="16">
        <v>8863955.8800000008</v>
      </c>
      <c r="K99" s="16">
        <v>8863955.8800000008</v>
      </c>
      <c r="L99" s="16">
        <v>8863955.8800000008</v>
      </c>
      <c r="M99" s="16">
        <v>8863955.8800000008</v>
      </c>
      <c r="N99" s="16">
        <v>8863955.8800000008</v>
      </c>
      <c r="O99" s="16">
        <v>8863955.8699999992</v>
      </c>
    </row>
    <row r="100" spans="1:15" x14ac:dyDescent="0.25">
      <c r="A100" s="17" t="s">
        <v>183</v>
      </c>
      <c r="B100" s="15" t="s">
        <v>184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/>
    </row>
    <row r="101" spans="1:15" x14ac:dyDescent="0.25">
      <c r="A101" s="19">
        <v>8.3000000000000007</v>
      </c>
      <c r="B101" s="12" t="s">
        <v>185</v>
      </c>
      <c r="C101" s="13">
        <f t="shared" ref="C101:I101" si="20">+C102+C103+C104+C105+C106</f>
        <v>16971591.710000001</v>
      </c>
      <c r="D101" s="13">
        <f t="shared" si="20"/>
        <v>0</v>
      </c>
      <c r="E101" s="13">
        <f t="shared" si="20"/>
        <v>393297.12</v>
      </c>
      <c r="F101" s="13">
        <f t="shared" si="20"/>
        <v>15000000</v>
      </c>
      <c r="G101" s="13">
        <f t="shared" si="20"/>
        <v>0</v>
      </c>
      <c r="H101" s="13">
        <f t="shared" si="20"/>
        <v>0</v>
      </c>
      <c r="I101" s="13">
        <f t="shared" si="20"/>
        <v>0</v>
      </c>
      <c r="J101" s="13">
        <f>+J102+J103+J104+J105+J106</f>
        <v>0</v>
      </c>
      <c r="K101" s="13">
        <f t="shared" ref="K101:O101" si="21">+K102+K103+K104+K105+K106</f>
        <v>0</v>
      </c>
      <c r="L101" s="13">
        <f t="shared" si="21"/>
        <v>0</v>
      </c>
      <c r="M101" s="13">
        <f t="shared" si="21"/>
        <v>947692.87</v>
      </c>
      <c r="N101" s="13">
        <f t="shared" si="21"/>
        <v>0</v>
      </c>
      <c r="O101" s="13">
        <f t="shared" si="21"/>
        <v>630601.72</v>
      </c>
    </row>
    <row r="102" spans="1:15" x14ac:dyDescent="0.25">
      <c r="A102" s="17" t="s">
        <v>186</v>
      </c>
      <c r="B102" s="15" t="s">
        <v>187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/>
    </row>
    <row r="103" spans="1:15" x14ac:dyDescent="0.25">
      <c r="A103" s="17" t="s">
        <v>188</v>
      </c>
      <c r="B103" s="15" t="s">
        <v>189</v>
      </c>
      <c r="C103" s="16">
        <v>1971591.71</v>
      </c>
      <c r="D103" s="16">
        <v>0</v>
      </c>
      <c r="E103" s="16">
        <v>393297.12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947692.87</v>
      </c>
      <c r="N103" s="16">
        <v>0</v>
      </c>
      <c r="O103" s="16">
        <v>630601.72</v>
      </c>
    </row>
    <row r="104" spans="1:15" x14ac:dyDescent="0.25">
      <c r="A104" s="17" t="s">
        <v>190</v>
      </c>
      <c r="B104" s="15" t="s">
        <v>191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/>
    </row>
    <row r="105" spans="1:15" x14ac:dyDescent="0.25">
      <c r="A105" s="17" t="s">
        <v>192</v>
      </c>
      <c r="B105" s="15" t="s">
        <v>193</v>
      </c>
      <c r="C105" s="16">
        <v>15000000</v>
      </c>
      <c r="D105" s="16">
        <v>0</v>
      </c>
      <c r="E105" s="16">
        <v>0</v>
      </c>
      <c r="F105" s="16">
        <v>15000000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/>
    </row>
    <row r="106" spans="1:15" x14ac:dyDescent="0.25">
      <c r="A106" s="17" t="s">
        <v>194</v>
      </c>
      <c r="B106" s="15" t="s">
        <v>195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/>
    </row>
  </sheetData>
  <mergeCells count="3">
    <mergeCell ref="A1:O1"/>
    <mergeCell ref="A2:O2"/>
    <mergeCell ref="A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yahir_mu</dc:creator>
  <cp:lastModifiedBy>yahir_mu</cp:lastModifiedBy>
  <dcterms:created xsi:type="dcterms:W3CDTF">2022-01-24T18:21:08Z</dcterms:created>
  <dcterms:modified xsi:type="dcterms:W3CDTF">2022-01-24T18:21:38Z</dcterms:modified>
</cp:coreProperties>
</file>